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autoCompressPictures="0"/>
  <mc:AlternateContent xmlns:mc="http://schemas.openxmlformats.org/markup-compatibility/2006">
    <mc:Choice Requires="x15">
      <x15ac:absPath xmlns:x15ac="http://schemas.microsoft.com/office/spreadsheetml/2010/11/ac" url="S:\06 - Financial Aid\Summer\SUMMER FA 2022\"/>
    </mc:Choice>
  </mc:AlternateContent>
  <workbookProtection workbookAlgorithmName="SHA-512" workbookHashValue="00jU2sdlJ3tuudoARiJUkAxB6sFM7CPyG2k5kZ12qmfCrlnRKg1n25aR43y37KZtscrmcVPwe+3fo4553RmafQ==" workbookSaltValue="UyNC5BtSq2xGdNZ80cNUUA==" workbookSpinCount="100000" lockStructure="1"/>
  <bookViews>
    <workbookView xWindow="60" yWindow="405" windowWidth="19275" windowHeight="7740" tabRatio="733" firstSheet="6" activeTab="6"/>
  </bookViews>
  <sheets>
    <sheet name="SUMMER PELL CAL" sheetId="28" state="hidden" r:id="rId1"/>
    <sheet name="Full-Time" sheetId="23" state="hidden" r:id="rId2"/>
    <sheet name="pell chart" sheetId="27" state="hidden" r:id="rId3"/>
    <sheet name="Three-Quarter-Time" sheetId="24" state="hidden" r:id="rId4"/>
    <sheet name="Half-Time" sheetId="25" state="hidden" r:id="rId5"/>
    <sheet name="Less-Than-Half-Time" sheetId="26" state="hidden" r:id="rId6"/>
    <sheet name="Sheet1" sheetId="29" r:id="rId7"/>
  </sheets>
  <definedNames>
    <definedName name="_xlnm.Criteria">#REF!</definedName>
    <definedName name="_xlnm.Database">#REF!</definedName>
    <definedName name="EFCShift">#REF!</definedName>
    <definedName name="maximum">#REF!</definedName>
    <definedName name="Min">#REF!</definedName>
    <definedName name="pp">#REF!</definedName>
    <definedName name="_xlnm.Print_Area" localSheetId="1">'Full-Time'!$A$1:$BH$71</definedName>
    <definedName name="_xlnm.Print_Area" localSheetId="4">'Half-Time'!$A$1:$BH$71</definedName>
    <definedName name="_xlnm.Print_Area" localSheetId="5">'Less-Than-Half-Time'!$A$1:$BH$71</definedName>
    <definedName name="_xlnm.Print_Area" localSheetId="3">'Three-Quarter-Time'!$A$1:$BH$71</definedName>
    <definedName name="q">#REF!</definedName>
    <definedName name="SLOP">#REF!</definedName>
    <definedName name="Trigger">#REF!</definedName>
    <definedName name="YINT">#REF!</definedName>
  </definedNames>
  <calcPr calcId="162913"/>
</workbook>
</file>

<file path=xl/calcChain.xml><?xml version="1.0" encoding="utf-8"?>
<calcChain xmlns="http://schemas.openxmlformats.org/spreadsheetml/2006/main">
  <c r="N62" i="27" l="1"/>
  <c r="O62" i="27" s="1"/>
  <c r="N63" i="27"/>
  <c r="O63" i="27" s="1"/>
  <c r="N64" i="27"/>
  <c r="O64" i="27" s="1"/>
  <c r="K62" i="27"/>
  <c r="L62" i="27" s="1"/>
  <c r="K63" i="27"/>
  <c r="L63" i="27" s="1"/>
  <c r="K64" i="27"/>
  <c r="L64" i="27" s="1"/>
  <c r="H62" i="27"/>
  <c r="I62" i="27" s="1"/>
  <c r="H63" i="27"/>
  <c r="I63" i="27" s="1"/>
  <c r="H64" i="27"/>
  <c r="I64" i="27" s="1"/>
  <c r="E62" i="27"/>
  <c r="F62" i="27" s="1"/>
  <c r="E63" i="27"/>
  <c r="F63" i="27" s="1"/>
  <c r="E64" i="27"/>
  <c r="F64" i="27" s="1"/>
  <c r="I11" i="28" l="1"/>
  <c r="I25" i="28"/>
  <c r="E3" i="28"/>
  <c r="E5" i="28" s="1"/>
  <c r="E7" i="28"/>
  <c r="F7" i="29"/>
  <c r="F14" i="29"/>
  <c r="F12" i="29"/>
  <c r="K7" i="28" l="1"/>
  <c r="I7" i="28"/>
  <c r="O7" i="28"/>
  <c r="M7" i="28"/>
  <c r="U50" i="28"/>
  <c r="U49" i="28"/>
  <c r="U104" i="28" l="1"/>
  <c r="T104" i="28" s="1"/>
  <c r="U88" i="28"/>
  <c r="T88" i="28" s="1"/>
  <c r="U20" i="28"/>
  <c r="M9" i="28" l="1"/>
  <c r="I9" i="28"/>
  <c r="U44" i="28" l="1"/>
  <c r="T44" i="28" s="1"/>
  <c r="U29" i="28"/>
  <c r="T29" i="28" s="1"/>
  <c r="U106" i="28"/>
  <c r="T106" i="28" s="1"/>
  <c r="U105" i="28"/>
  <c r="T105" i="28" s="1"/>
  <c r="U89" i="28"/>
  <c r="T89" i="28" s="1"/>
  <c r="U11" i="28"/>
  <c r="T11" i="28" s="1"/>
  <c r="E18" i="28"/>
  <c r="T108" i="28" l="1"/>
  <c r="U113" i="28" s="1"/>
  <c r="I31" i="28"/>
  <c r="I30" i="28"/>
  <c r="E13" i="28"/>
  <c r="I29" i="28"/>
  <c r="U43" i="28" l="1"/>
  <c r="T43" i="28" s="1"/>
  <c r="E14" i="28"/>
  <c r="U34" i="28"/>
  <c r="U42" i="28"/>
  <c r="T42" i="28" s="1"/>
  <c r="U111" i="28"/>
  <c r="U110" i="28"/>
  <c r="U27" i="28"/>
  <c r="T27" i="28" s="1"/>
  <c r="U28" i="28"/>
  <c r="T28" i="28" s="1"/>
  <c r="Q12" i="28"/>
  <c r="U112" i="28"/>
  <c r="U13" i="28"/>
  <c r="T13" i="28" s="1"/>
  <c r="U14" i="28"/>
  <c r="T14" i="28" s="1"/>
  <c r="Q9" i="28"/>
  <c r="E16" i="28"/>
  <c r="Q10" i="28" l="1"/>
  <c r="Q11" i="28" s="1"/>
  <c r="E15" i="28"/>
  <c r="R22" i="27"/>
  <c r="R23" i="27"/>
  <c r="R24" i="27"/>
  <c r="R25" i="27"/>
  <c r="R26" i="27"/>
  <c r="R27" i="27"/>
  <c r="R28" i="27"/>
  <c r="R29" i="27"/>
  <c r="R30" i="27"/>
  <c r="R21" i="27"/>
  <c r="N6" i="27"/>
  <c r="O6" i="27" s="1"/>
  <c r="N7" i="27"/>
  <c r="O7" i="27" s="1"/>
  <c r="N8" i="27"/>
  <c r="O8" i="27" s="1"/>
  <c r="N9" i="27"/>
  <c r="O9" i="27" s="1"/>
  <c r="N10" i="27"/>
  <c r="O10" i="27" s="1"/>
  <c r="N11" i="27"/>
  <c r="O11" i="27" s="1"/>
  <c r="N12" i="27"/>
  <c r="O12" i="27" s="1"/>
  <c r="N13" i="27"/>
  <c r="O13" i="27" s="1"/>
  <c r="N14" i="27"/>
  <c r="O14" i="27" s="1"/>
  <c r="N15" i="27"/>
  <c r="O15" i="27" s="1"/>
  <c r="N16" i="27"/>
  <c r="O16" i="27" s="1"/>
  <c r="N17" i="27"/>
  <c r="O17" i="27" s="1"/>
  <c r="N18" i="27"/>
  <c r="O18" i="27" s="1"/>
  <c r="N19" i="27"/>
  <c r="O19" i="27" s="1"/>
  <c r="N20" i="27"/>
  <c r="O20" i="27" s="1"/>
  <c r="N21" i="27"/>
  <c r="O21" i="27" s="1"/>
  <c r="N22" i="27"/>
  <c r="O22" i="27" s="1"/>
  <c r="N23" i="27"/>
  <c r="O23" i="27" s="1"/>
  <c r="N24" i="27"/>
  <c r="O24" i="27" s="1"/>
  <c r="N25" i="27"/>
  <c r="O25" i="27" s="1"/>
  <c r="N26" i="27"/>
  <c r="O26" i="27" s="1"/>
  <c r="N27" i="27"/>
  <c r="O27" i="27" s="1"/>
  <c r="N28" i="27"/>
  <c r="O28" i="27" s="1"/>
  <c r="N29" i="27"/>
  <c r="O29" i="27" s="1"/>
  <c r="N30" i="27"/>
  <c r="O30" i="27" s="1"/>
  <c r="N31" i="27"/>
  <c r="O31" i="27" s="1"/>
  <c r="N32" i="27"/>
  <c r="O32" i="27" s="1"/>
  <c r="N33" i="27"/>
  <c r="O33" i="27" s="1"/>
  <c r="N34" i="27"/>
  <c r="O34" i="27" s="1"/>
  <c r="N35" i="27"/>
  <c r="O35" i="27" s="1"/>
  <c r="N36" i="27"/>
  <c r="O36" i="27" s="1"/>
  <c r="N37" i="27"/>
  <c r="O37" i="27" s="1"/>
  <c r="N38" i="27"/>
  <c r="O38" i="27" s="1"/>
  <c r="N39" i="27"/>
  <c r="O39" i="27" s="1"/>
  <c r="N40" i="27"/>
  <c r="O40" i="27" s="1"/>
  <c r="N41" i="27"/>
  <c r="O41" i="27" s="1"/>
  <c r="N42" i="27"/>
  <c r="O42" i="27" s="1"/>
  <c r="N43" i="27"/>
  <c r="O43" i="27" s="1"/>
  <c r="N44" i="27"/>
  <c r="O44" i="27" s="1"/>
  <c r="N45" i="27"/>
  <c r="O45" i="27" s="1"/>
  <c r="N46" i="27"/>
  <c r="O46" i="27" s="1"/>
  <c r="N47" i="27"/>
  <c r="O47" i="27" s="1"/>
  <c r="N48" i="27"/>
  <c r="O48" i="27" s="1"/>
  <c r="N49" i="27"/>
  <c r="O49" i="27" s="1"/>
  <c r="N50" i="27"/>
  <c r="O50" i="27" s="1"/>
  <c r="N51" i="27"/>
  <c r="O51" i="27" s="1"/>
  <c r="N52" i="27"/>
  <c r="O52" i="27" s="1"/>
  <c r="N53" i="27"/>
  <c r="O53" i="27" s="1"/>
  <c r="N54" i="27"/>
  <c r="O54" i="27" s="1"/>
  <c r="N55" i="27"/>
  <c r="O55" i="27" s="1"/>
  <c r="N56" i="27"/>
  <c r="O56" i="27" s="1"/>
  <c r="N57" i="27"/>
  <c r="O57" i="27" s="1"/>
  <c r="N58" i="27"/>
  <c r="O58" i="27" s="1"/>
  <c r="N59" i="27"/>
  <c r="O59" i="27" s="1"/>
  <c r="N60" i="27"/>
  <c r="O60" i="27" s="1"/>
  <c r="N61" i="27"/>
  <c r="O61" i="27" s="1"/>
  <c r="N5" i="27"/>
  <c r="O5" i="27" s="1"/>
  <c r="K6" i="27"/>
  <c r="L6" i="27" s="1"/>
  <c r="K7" i="27"/>
  <c r="L7" i="27" s="1"/>
  <c r="K8" i="27"/>
  <c r="L8" i="27" s="1"/>
  <c r="K9" i="27"/>
  <c r="L9" i="27" s="1"/>
  <c r="K10" i="27"/>
  <c r="L10" i="27" s="1"/>
  <c r="K11" i="27"/>
  <c r="L11" i="27" s="1"/>
  <c r="K12" i="27"/>
  <c r="L12" i="27" s="1"/>
  <c r="K13" i="27"/>
  <c r="L13" i="27" s="1"/>
  <c r="K14" i="27"/>
  <c r="L14" i="27" s="1"/>
  <c r="K15" i="27"/>
  <c r="L15" i="27" s="1"/>
  <c r="K16" i="27"/>
  <c r="L16" i="27" s="1"/>
  <c r="K17" i="27"/>
  <c r="L17" i="27" s="1"/>
  <c r="K18" i="27"/>
  <c r="L18" i="27" s="1"/>
  <c r="K19" i="27"/>
  <c r="L19" i="27" s="1"/>
  <c r="K20" i="27"/>
  <c r="L20" i="27" s="1"/>
  <c r="K21" i="27"/>
  <c r="L21" i="27" s="1"/>
  <c r="K22" i="27"/>
  <c r="L22" i="27" s="1"/>
  <c r="K23" i="27"/>
  <c r="L23" i="27" s="1"/>
  <c r="K24" i="27"/>
  <c r="L24" i="27" s="1"/>
  <c r="K25" i="27"/>
  <c r="L25" i="27" s="1"/>
  <c r="K26" i="27"/>
  <c r="L26" i="27" s="1"/>
  <c r="K27" i="27"/>
  <c r="L27" i="27" s="1"/>
  <c r="K28" i="27"/>
  <c r="L28" i="27" s="1"/>
  <c r="K29" i="27"/>
  <c r="L29" i="27" s="1"/>
  <c r="K30" i="27"/>
  <c r="L30" i="27" s="1"/>
  <c r="K31" i="27"/>
  <c r="L31" i="27" s="1"/>
  <c r="K32" i="27"/>
  <c r="L32" i="27" s="1"/>
  <c r="K33" i="27"/>
  <c r="L33" i="27" s="1"/>
  <c r="K34" i="27"/>
  <c r="L34" i="27" s="1"/>
  <c r="K35" i="27"/>
  <c r="L35" i="27" s="1"/>
  <c r="K36" i="27"/>
  <c r="L36" i="27" s="1"/>
  <c r="K37" i="27"/>
  <c r="L37" i="27" s="1"/>
  <c r="K38" i="27"/>
  <c r="L38" i="27" s="1"/>
  <c r="K39" i="27"/>
  <c r="L39" i="27" s="1"/>
  <c r="K40" i="27"/>
  <c r="L40" i="27" s="1"/>
  <c r="K41" i="27"/>
  <c r="L41" i="27" s="1"/>
  <c r="K42" i="27"/>
  <c r="L42" i="27" s="1"/>
  <c r="K43" i="27"/>
  <c r="L43" i="27" s="1"/>
  <c r="K44" i="27"/>
  <c r="L44" i="27" s="1"/>
  <c r="K45" i="27"/>
  <c r="L45" i="27" s="1"/>
  <c r="K46" i="27"/>
  <c r="L46" i="27" s="1"/>
  <c r="K47" i="27"/>
  <c r="L47" i="27" s="1"/>
  <c r="K48" i="27"/>
  <c r="L48" i="27" s="1"/>
  <c r="K49" i="27"/>
  <c r="L49" i="27" s="1"/>
  <c r="K50" i="27"/>
  <c r="L50" i="27" s="1"/>
  <c r="K51" i="27"/>
  <c r="L51" i="27" s="1"/>
  <c r="K52" i="27"/>
  <c r="L52" i="27" s="1"/>
  <c r="K53" i="27"/>
  <c r="L53" i="27" s="1"/>
  <c r="K54" i="27"/>
  <c r="L54" i="27" s="1"/>
  <c r="K55" i="27"/>
  <c r="L55" i="27" s="1"/>
  <c r="K56" i="27"/>
  <c r="L56" i="27" s="1"/>
  <c r="K57" i="27"/>
  <c r="L57" i="27" s="1"/>
  <c r="K58" i="27"/>
  <c r="L58" i="27" s="1"/>
  <c r="K59" i="27"/>
  <c r="L59" i="27" s="1"/>
  <c r="K60" i="27"/>
  <c r="L60" i="27" s="1"/>
  <c r="K61" i="27"/>
  <c r="L61" i="27" s="1"/>
  <c r="K5" i="27"/>
  <c r="L5" i="27" s="1"/>
  <c r="H5" i="27"/>
  <c r="I5" i="27" s="1"/>
  <c r="H7" i="27"/>
  <c r="I7" i="27" s="1"/>
  <c r="H8" i="27"/>
  <c r="I8" i="27" s="1"/>
  <c r="H9" i="27"/>
  <c r="I9" i="27" s="1"/>
  <c r="H10" i="27"/>
  <c r="I10" i="27" s="1"/>
  <c r="H11" i="27"/>
  <c r="I11" i="27" s="1"/>
  <c r="H12" i="27"/>
  <c r="I12" i="27" s="1"/>
  <c r="H13" i="27"/>
  <c r="I13" i="27" s="1"/>
  <c r="H14" i="27"/>
  <c r="I14" i="27" s="1"/>
  <c r="H15" i="27"/>
  <c r="I15" i="27" s="1"/>
  <c r="H16" i="27"/>
  <c r="I16" i="27" s="1"/>
  <c r="H17" i="27"/>
  <c r="I17" i="27" s="1"/>
  <c r="H18" i="27"/>
  <c r="I18" i="27" s="1"/>
  <c r="H19" i="27"/>
  <c r="I19" i="27" s="1"/>
  <c r="H20" i="27"/>
  <c r="I20" i="27" s="1"/>
  <c r="H21" i="27"/>
  <c r="I21" i="27" s="1"/>
  <c r="H22" i="27"/>
  <c r="I22" i="27" s="1"/>
  <c r="H23" i="27"/>
  <c r="I23" i="27" s="1"/>
  <c r="H24" i="27"/>
  <c r="I24" i="27" s="1"/>
  <c r="H25" i="27"/>
  <c r="I25" i="27" s="1"/>
  <c r="H26" i="27"/>
  <c r="I26" i="27" s="1"/>
  <c r="H27" i="27"/>
  <c r="I27" i="27" s="1"/>
  <c r="H28" i="27"/>
  <c r="I28" i="27" s="1"/>
  <c r="H29" i="27"/>
  <c r="I29" i="27" s="1"/>
  <c r="H30" i="27"/>
  <c r="I30" i="27" s="1"/>
  <c r="H31" i="27"/>
  <c r="I31" i="27" s="1"/>
  <c r="H32" i="27"/>
  <c r="I32" i="27" s="1"/>
  <c r="H33" i="27"/>
  <c r="I33" i="27" s="1"/>
  <c r="H34" i="27"/>
  <c r="I34" i="27" s="1"/>
  <c r="H35" i="27"/>
  <c r="I35" i="27" s="1"/>
  <c r="H36" i="27"/>
  <c r="I36" i="27" s="1"/>
  <c r="H37" i="27"/>
  <c r="I37" i="27" s="1"/>
  <c r="H38" i="27"/>
  <c r="I38" i="27" s="1"/>
  <c r="H39" i="27"/>
  <c r="I39" i="27" s="1"/>
  <c r="H40" i="27"/>
  <c r="I40" i="27" s="1"/>
  <c r="H41" i="27"/>
  <c r="I41" i="27" s="1"/>
  <c r="H42" i="27"/>
  <c r="I42" i="27" s="1"/>
  <c r="H43" i="27"/>
  <c r="I43" i="27" s="1"/>
  <c r="H44" i="27"/>
  <c r="I44" i="27" s="1"/>
  <c r="H45" i="27"/>
  <c r="I45" i="27" s="1"/>
  <c r="H46" i="27"/>
  <c r="I46" i="27" s="1"/>
  <c r="H47" i="27"/>
  <c r="I47" i="27" s="1"/>
  <c r="H48" i="27"/>
  <c r="I48" i="27" s="1"/>
  <c r="H49" i="27"/>
  <c r="I49" i="27" s="1"/>
  <c r="H50" i="27"/>
  <c r="I50" i="27" s="1"/>
  <c r="H51" i="27"/>
  <c r="I51" i="27" s="1"/>
  <c r="H52" i="27"/>
  <c r="I52" i="27" s="1"/>
  <c r="H53" i="27"/>
  <c r="I53" i="27" s="1"/>
  <c r="H54" i="27"/>
  <c r="I54" i="27" s="1"/>
  <c r="H55" i="27"/>
  <c r="I55" i="27" s="1"/>
  <c r="H56" i="27"/>
  <c r="I56" i="27" s="1"/>
  <c r="H57" i="27"/>
  <c r="I57" i="27" s="1"/>
  <c r="H58" i="27"/>
  <c r="I58" i="27" s="1"/>
  <c r="H59" i="27"/>
  <c r="I59" i="27" s="1"/>
  <c r="H60" i="27"/>
  <c r="I60" i="27" s="1"/>
  <c r="H61" i="27"/>
  <c r="I61" i="27" s="1"/>
  <c r="H6" i="27"/>
  <c r="I6" i="27" s="1"/>
  <c r="E7" i="27"/>
  <c r="F7" i="27" s="1"/>
  <c r="E8" i="27"/>
  <c r="F8" i="27" s="1"/>
  <c r="E9" i="27"/>
  <c r="F9" i="27" s="1"/>
  <c r="E10" i="27"/>
  <c r="F10" i="27" s="1"/>
  <c r="E11" i="27"/>
  <c r="F11" i="27" s="1"/>
  <c r="E12" i="27"/>
  <c r="F12" i="27" s="1"/>
  <c r="E13" i="27"/>
  <c r="F13" i="27" s="1"/>
  <c r="E14" i="27"/>
  <c r="F14" i="27" s="1"/>
  <c r="E15" i="27"/>
  <c r="F15" i="27" s="1"/>
  <c r="E16" i="27"/>
  <c r="F16" i="27" s="1"/>
  <c r="E17" i="27"/>
  <c r="F17" i="27" s="1"/>
  <c r="E18" i="27"/>
  <c r="F18" i="27" s="1"/>
  <c r="E19" i="27"/>
  <c r="F19" i="27" s="1"/>
  <c r="E20" i="27"/>
  <c r="F20" i="27" s="1"/>
  <c r="E21" i="27"/>
  <c r="F21" i="27" s="1"/>
  <c r="E22" i="27"/>
  <c r="F22" i="27" s="1"/>
  <c r="E23" i="27"/>
  <c r="F23" i="27" s="1"/>
  <c r="E24" i="27"/>
  <c r="F24" i="27" s="1"/>
  <c r="E25" i="27"/>
  <c r="F25" i="27" s="1"/>
  <c r="E26" i="27"/>
  <c r="F26" i="27" s="1"/>
  <c r="E27" i="27"/>
  <c r="F27" i="27" s="1"/>
  <c r="E28" i="27"/>
  <c r="F28" i="27" s="1"/>
  <c r="E29" i="27"/>
  <c r="F29" i="27" s="1"/>
  <c r="E30" i="27"/>
  <c r="F30" i="27" s="1"/>
  <c r="E31" i="27"/>
  <c r="F31" i="27" s="1"/>
  <c r="E32" i="27"/>
  <c r="F32" i="27" s="1"/>
  <c r="E33" i="27"/>
  <c r="F33" i="27" s="1"/>
  <c r="E34" i="27"/>
  <c r="F34" i="27" s="1"/>
  <c r="E35" i="27"/>
  <c r="F35" i="27" s="1"/>
  <c r="E36" i="27"/>
  <c r="F36" i="27" s="1"/>
  <c r="E37" i="27"/>
  <c r="F37" i="27" s="1"/>
  <c r="E38" i="27"/>
  <c r="F38" i="27" s="1"/>
  <c r="E39" i="27"/>
  <c r="F39" i="27" s="1"/>
  <c r="E40" i="27"/>
  <c r="F40" i="27" s="1"/>
  <c r="E41" i="27"/>
  <c r="F41" i="27" s="1"/>
  <c r="E42" i="27"/>
  <c r="F42" i="27" s="1"/>
  <c r="E43" i="27"/>
  <c r="F43" i="27" s="1"/>
  <c r="E44" i="27"/>
  <c r="F44" i="27" s="1"/>
  <c r="E45" i="27"/>
  <c r="F45" i="27" s="1"/>
  <c r="E46" i="27"/>
  <c r="F46" i="27" s="1"/>
  <c r="E47" i="27"/>
  <c r="F47" i="27" s="1"/>
  <c r="E48" i="27"/>
  <c r="F48" i="27" s="1"/>
  <c r="E49" i="27"/>
  <c r="F49" i="27" s="1"/>
  <c r="E50" i="27"/>
  <c r="F50" i="27" s="1"/>
  <c r="E51" i="27"/>
  <c r="F51" i="27" s="1"/>
  <c r="E52" i="27"/>
  <c r="F52" i="27" s="1"/>
  <c r="E53" i="27"/>
  <c r="F53" i="27" s="1"/>
  <c r="E54" i="27"/>
  <c r="F54" i="27" s="1"/>
  <c r="E55" i="27"/>
  <c r="F55" i="27" s="1"/>
  <c r="E56" i="27"/>
  <c r="F56" i="27" s="1"/>
  <c r="E57" i="27"/>
  <c r="F57" i="27" s="1"/>
  <c r="E58" i="27"/>
  <c r="F58" i="27" s="1"/>
  <c r="E59" i="27"/>
  <c r="F59" i="27" s="1"/>
  <c r="E60" i="27"/>
  <c r="F60" i="27" s="1"/>
  <c r="E61" i="27"/>
  <c r="F61" i="27" s="1"/>
  <c r="E6" i="27"/>
  <c r="F6" i="27" s="1"/>
  <c r="E5" i="27"/>
  <c r="U35" i="28" l="1"/>
  <c r="U47" i="28"/>
  <c r="T47" i="28" s="1"/>
  <c r="U46" i="28"/>
  <c r="T46" i="28" s="1"/>
  <c r="U32" i="28"/>
  <c r="T32" i="28" s="1"/>
  <c r="U31" i="28"/>
  <c r="T31" i="28" s="1"/>
  <c r="U15" i="28"/>
  <c r="T15" i="28" s="1"/>
  <c r="U16" i="28"/>
  <c r="T16" i="28" s="1"/>
  <c r="F5" i="27"/>
  <c r="U12" i="28"/>
  <c r="T12" i="28" s="1"/>
  <c r="U45" i="28"/>
  <c r="T45" i="28" s="1"/>
  <c r="U30" i="28"/>
  <c r="T30" i="28" s="1"/>
  <c r="I33" i="28"/>
  <c r="E19" i="28" s="1"/>
  <c r="D16" i="29" s="1"/>
  <c r="U90" i="28"/>
  <c r="T90" i="28" s="1"/>
  <c r="T91" i="28" s="1"/>
  <c r="T33" i="28" l="1"/>
  <c r="U37" i="28" s="1"/>
  <c r="T48" i="28"/>
  <c r="U53" i="28" s="1"/>
  <c r="T17" i="28"/>
  <c r="U21" i="28" s="1"/>
  <c r="U98" i="28"/>
  <c r="U96" i="28"/>
  <c r="U95" i="28"/>
  <c r="U97" i="28"/>
  <c r="U23" i="28" l="1"/>
  <c r="U19" i="28"/>
  <c r="U38" i="28"/>
  <c r="U36" i="28"/>
  <c r="U22" i="28"/>
  <c r="U52" i="28"/>
  <c r="U51" i="28"/>
  <c r="U100" i="28"/>
  <c r="U101" i="28" s="1"/>
</calcChain>
</file>

<file path=xl/comments1.xml><?xml version="1.0" encoding="utf-8"?>
<comments xmlns="http://schemas.openxmlformats.org/spreadsheetml/2006/main">
  <authors>
    <author>Oscar Flores</author>
  </authors>
  <commentList>
    <comment ref="D9" authorId="0" shapeId="0">
      <text>
        <r>
          <rPr>
            <sz val="9"/>
            <color indexed="81"/>
            <rFont val="Tahoma"/>
            <family val="2"/>
          </rPr>
          <t xml:space="preserve">
 Expected Family Contribution (EFC)
This is the number that’s used to determine your eligibility for federal student financial aid.
This number results from the financial information you provide in your FAFSA® form, the application for federal student aid. Your EFC is reported to you on your Student Aid Report (SAR).
</t>
        </r>
      </text>
    </comment>
  </commentList>
</comments>
</file>

<file path=xl/sharedStrings.xml><?xml version="1.0" encoding="utf-8"?>
<sst xmlns="http://schemas.openxmlformats.org/spreadsheetml/2006/main" count="780" uniqueCount="132">
  <si>
    <t xml:space="preserve"> </t>
  </si>
  <si>
    <t>Federal Pell Grant Program</t>
  </si>
  <si>
    <t>Expected Family Contribution</t>
  </si>
  <si>
    <t>To</t>
  </si>
  <si>
    <t>-</t>
  </si>
  <si>
    <t xml:space="preserve"> -</t>
  </si>
  <si>
    <t>Cost of Attendance</t>
  </si>
  <si>
    <t>Full-Time</t>
  </si>
  <si>
    <t>Disbursement Schedule for Determining</t>
  </si>
  <si>
    <t>Three-Quarter-Time</t>
  </si>
  <si>
    <t>Half-Time</t>
  </si>
  <si>
    <t>Less-than-Half-Time</t>
  </si>
  <si>
    <t>Less-Than-Half-Time Annual Awards for the 2018-2019 Award Year</t>
  </si>
  <si>
    <t>Full-Time Scheduled Awards for the 2018-2019 Award Year</t>
  </si>
  <si>
    <t>Three-Quarter-Time Annual Awards for the 2018-2019 Award Year</t>
  </si>
  <si>
    <t>Half-Time Annual Awards for the 2018-2019 Award Year</t>
  </si>
  <si>
    <t>Payment Schedule for Determining</t>
  </si>
  <si>
    <t>March 2018</t>
  </si>
  <si>
    <t>FT</t>
  </si>
  <si>
    <t>QT</t>
  </si>
  <si>
    <t>HT</t>
  </si>
  <si>
    <t>LTHT</t>
  </si>
  <si>
    <t>EFC</t>
  </si>
  <si>
    <t>From</t>
  </si>
  <si>
    <t xml:space="preserve">Fall </t>
  </si>
  <si>
    <t>Spring</t>
  </si>
  <si>
    <t>Annual  Full time</t>
  </si>
  <si>
    <t>Annual Three-quarter</t>
  </si>
  <si>
    <t>Annual  Half time</t>
  </si>
  <si>
    <t>Annual Less than HT</t>
  </si>
  <si>
    <t>Enter Annual % Used COD</t>
  </si>
  <si>
    <t>Enter Primary EFC</t>
  </si>
  <si>
    <t>Remaining Lifetime Eligibility Used</t>
  </si>
  <si>
    <t>Annual Eligibility</t>
  </si>
  <si>
    <t xml:space="preserve">Unsued annaul Pell </t>
  </si>
  <si>
    <t>Summer Enrollment status</t>
  </si>
  <si>
    <t>Three-quarter time 9-11.5 units</t>
  </si>
  <si>
    <t>Less than Half time 1-5.5 units</t>
  </si>
  <si>
    <t>Full time 
12 or more units</t>
  </si>
  <si>
    <t>Half time
6-8.5 units</t>
  </si>
  <si>
    <t>Available unearned Pell</t>
  </si>
  <si>
    <t>Additional Summer PELL</t>
  </si>
  <si>
    <r>
      <t>IF(E12&lt;51%,IF(E4="Full time",E12*I6,IF(E4="Three-quarter time",E12*K6,IF(E4="half time",E12*M6,IF(E4="less than half time",E12*O6)))),</t>
    </r>
    <r>
      <rPr>
        <sz val="10"/>
        <color rgb="FFFFFF00"/>
        <rFont val="Geneva"/>
      </rPr>
      <t>IF(E4="Full time",50%*I6,IF(E4="Three-quarter time",50%*K6,IF(E4="half time",50%*M6,IF(E4="less than half time",50%*O6)))))</t>
    </r>
  </si>
  <si>
    <r>
      <t>iF(AND(E8&lt;</t>
    </r>
    <r>
      <rPr>
        <sz val="10"/>
        <color rgb="FFFFFF00"/>
        <rFont val="Geneva"/>
      </rPr>
      <t>551%</t>
    </r>
    <r>
      <rPr>
        <sz val="10"/>
        <rFont val="Geneva"/>
      </rPr>
      <t>,E10=100%),"YES","NO ")</t>
    </r>
  </si>
  <si>
    <t>NEXT STEP: MUST Confirm if we can award some additional PELL and unearned annual Pell.</t>
  </si>
  <si>
    <t xml:space="preserve">Exaample: student has 30% annual unearned pell and is enrolled FT, can we provide the additional PELL by 20% so the total will be 50% for summer? </t>
  </si>
  <si>
    <t>Y/N</t>
  </si>
  <si>
    <t>enrollment status</t>
  </si>
  <si>
    <t>1st</t>
  </si>
  <si>
    <t>2nd</t>
  </si>
  <si>
    <t>3rd</t>
  </si>
  <si>
    <t>6th</t>
  </si>
  <si>
    <t>7th</t>
  </si>
  <si>
    <t>Use only Summer Pell</t>
  </si>
  <si>
    <t>LEU Less than 600.0000%</t>
  </si>
  <si>
    <t>Annual Pell % Used 100.0000%</t>
  </si>
  <si>
    <t>RULES</t>
  </si>
  <si>
    <t>&lt;600.0000%</t>
  </si>
  <si>
    <t>&lt;550.0000%</t>
  </si>
  <si>
    <t>NO</t>
  </si>
  <si>
    <t>Will use the difference to find the %</t>
  </si>
  <si>
    <t>Ensure % does not exceed 50%, then find the Pell amount</t>
  </si>
  <si>
    <t>Annual Pell remaining</t>
  </si>
  <si>
    <t>Move to summer Pell</t>
  </si>
  <si>
    <t>Y:</t>
  </si>
  <si>
    <t xml:space="preserve">Consume all of the remaining Pell up 100% </t>
  </si>
  <si>
    <t>Combine remaining Pell w/ summer</t>
  </si>
  <si>
    <t>Consume all of the remaining Pell up 100%  and combine the Summer Pell -NOT to exceed the combine amount up to 50% for summer</t>
  </si>
  <si>
    <t>EFC  Pell Eligible</t>
  </si>
  <si>
    <t>Enrolled LTHT - Annual Pell &gt;99%</t>
  </si>
  <si>
    <t>Find the difference of 100% and use pell, then multiple %
to find Pell amount</t>
  </si>
  <si>
    <t>Done- NO PELL</t>
  </si>
  <si>
    <t>Eligible for Summer Pell</t>
  </si>
  <si>
    <t xml:space="preserve">Done- ONLY Use annual Pell </t>
  </si>
  <si>
    <t>TT</t>
  </si>
  <si>
    <t>Pell LEU CAP</t>
  </si>
  <si>
    <t>Over term</t>
  </si>
  <si>
    <t>Over LEU</t>
  </si>
  <si>
    <t>IF(E12+E13&lt;=I8,"","Term Over")</t>
  </si>
  <si>
    <t>IF(E12+E13&lt;=M8,"","LEU Over")</t>
  </si>
  <si>
    <t>Eligible Cap</t>
  </si>
  <si>
    <t>Summer Pell</t>
  </si>
  <si>
    <t>Total Percentage</t>
  </si>
  <si>
    <t>Is there unsued annal Pell (cell E12), Yes or NO</t>
  </si>
  <si>
    <t>Is the Unused Pell % (cell E12) less than eligible CAP % (cell I8), Yes or No</t>
  </si>
  <si>
    <t xml:space="preserve">if Unused Pell % (cell E12) is less than Eligible Cap %(cell I10), Now is unused Pell %(cell E12) and summer Pell % (cell E13) less than Eligible Cap % (cell I8), Yes or No. </t>
  </si>
  <si>
    <t>Yes - Is total Pell % (cell E14) less than Pell LEU CAP% (cell M8), Yes or No</t>
  </si>
  <si>
    <t xml:space="preserve">is the eligible cap (cell I8) less than Pell LEU (cell M8), Yes, No. </t>
  </si>
  <si>
    <t xml:space="preserve">
Yes - Is summer enrollment (cell E4)  = "Less than half time", Yes- then only use Unusued Pell% (Cell E12) and mulitply by Less than halftime 1-5.5 units (cell O6 ), 
</t>
  </si>
  <si>
    <t>Summer Term Cap</t>
  </si>
  <si>
    <t>if all condition are met, then confirm if enrollment status (cell E4)  is HT, and multiple the total pell % (cell E14) X to total HT amount (cell M6)</t>
  </si>
  <si>
    <t>if all condition are met, then confirm if enrollment status (cell E4)  is TT, and multiple the total pell % (cell E14) X to total TT amount (cell K6)</t>
  </si>
  <si>
    <t>if all condition are met, then confirm if enrollment status (cell E4)  is FT, and multiple the total pell % (cell E14) X to total FT amount (cell I6)</t>
  </si>
  <si>
    <t>If all Unsuad Pell is used, then Enrollment status (E4) ="LTHT",0,0)</t>
  </si>
  <si>
    <t>Rules for unused Pell %</t>
  </si>
  <si>
    <t>is the eligible cap (cell I8) less than Pell LEU (cell M8), Yes or  No</t>
  </si>
  <si>
    <t>Is Pell used (E10) = 100%, Yes or NO</t>
  </si>
  <si>
    <t>Is Eligible Cap (cell I8) less than Term CAP (cell I10), Yes or  NO</t>
  </si>
  <si>
    <t>if all condition are met, then confirm if enrollment status (cell E4)  is TT, and multiple the total pell % (cell i8) X to total TT amount (cell K6)</t>
  </si>
  <si>
    <t>if all condition are met, then confirm if enrollment status (cell E4)  is FT, and multiple the eligilbe Pell CAP % (cell i8) X to total FT amount (cell I6)</t>
  </si>
  <si>
    <t>if all condition are met, then confirm if enrollment status (cell E4)  is HT, and multiple the eligilbe Pell CAP % (cell i8) X to total HT amount (cell M6)</t>
  </si>
  <si>
    <t>Rules for 150 Pell % and Eligibilty less than LEU CAP &amp;  Less than Term CAP</t>
  </si>
  <si>
    <t>Rules for 150 Pell % and Eligibilty Greater than  LEU CAP &amp;  Less than Term CAP</t>
  </si>
  <si>
    <t>is the eligible cap (cell I8) greater than Pell LEU (cell M8), Yes or  No</t>
  </si>
  <si>
    <t>if all condition are met, then confirm if enrollment status (cell E4)  is TT, and multiple the Eligible Pell CAP % (cell i8) X to total TT amount (cell K6)</t>
  </si>
  <si>
    <t>if all condition are met, then confirm if enrollment status (cell E4)  is FT, and multiple the Eligible Pell CAP % (cell i8) X to total FT amount (cell I6)</t>
  </si>
  <si>
    <t>if all condition are met, then confirm if enrollment status (cell E4)  is HT, and multiple the Eligible Pell CAP % (cell i8) X to total HT amount (cell M6)</t>
  </si>
  <si>
    <t>Is Eligible Cap (cell I8) Less than or = to Term CAP (cell I10), Yes or  NO</t>
  </si>
  <si>
    <r>
      <t xml:space="preserve">Is the Unused Pell % (cell E12) </t>
    </r>
    <r>
      <rPr>
        <sz val="10"/>
        <color rgb="FFFF0000"/>
        <rFont val="Geneva"/>
      </rPr>
      <t xml:space="preserve">greater </t>
    </r>
    <r>
      <rPr>
        <sz val="10"/>
        <rFont val="Geneva"/>
      </rPr>
      <t>than eligible CAP % (cell I8), Yes or No</t>
    </r>
  </si>
  <si>
    <r>
      <t xml:space="preserve">Rules for unused Pell % - Part II :  Unused Pell % (cell E12) </t>
    </r>
    <r>
      <rPr>
        <sz val="10"/>
        <color rgb="FFFF0000"/>
        <rFont val="Geneva"/>
      </rPr>
      <t>GREATER</t>
    </r>
    <r>
      <rPr>
        <sz val="10"/>
        <rFont val="Geneva"/>
      </rPr>
      <t xml:space="preserve"> than eligible CAP % (cell I8), Yes or No</t>
    </r>
  </si>
  <si>
    <t xml:space="preserve">is the eligible cap (cell I8) less than or = Pell LEU (cell M8), Yes, No. </t>
  </si>
  <si>
    <t>If all Unsuad Pell is used, AND then Enrollment status (E4) ="LTHT",0,0)</t>
  </si>
  <si>
    <t>If all Unsuad Pell is NOT used, use the combine summer Pell % (cell E14) X totoal LTHT (O6) ,0)</t>
  </si>
  <si>
    <r>
      <t xml:space="preserve">Rules for unused Pell % - Part III :  Unused Pell % (cell E12) </t>
    </r>
    <r>
      <rPr>
        <sz val="10"/>
        <color rgb="FFFF0000"/>
        <rFont val="Geneva"/>
      </rPr>
      <t>GREATER</t>
    </r>
    <r>
      <rPr>
        <sz val="10"/>
        <rFont val="Geneva"/>
      </rPr>
      <t xml:space="preserve"> than eligible CAP % (cell I8), AND </t>
    </r>
    <r>
      <rPr>
        <sz val="10"/>
        <color rgb="FFFF0000"/>
        <rFont val="Geneva"/>
      </rPr>
      <t xml:space="preserve">GREATER </t>
    </r>
    <r>
      <rPr>
        <sz val="10"/>
        <rFont val="Geneva"/>
      </rPr>
      <t>than LEU CAP %, Yes or No</t>
    </r>
  </si>
  <si>
    <t xml:space="preserve">Three-quarter  Equation </t>
  </si>
  <si>
    <r>
      <t xml:space="preserve">Is the Unused Pell % (cell E12) </t>
    </r>
    <r>
      <rPr>
        <sz val="10"/>
        <color rgb="FFFF0000"/>
        <rFont val="Geneva"/>
      </rPr>
      <t xml:space="preserve">greater  and  Unused Pell % (cell E12) grater </t>
    </r>
    <r>
      <rPr>
        <sz val="10"/>
        <rFont val="Geneva"/>
      </rPr>
      <t>than eligible CAP % (cell I8), Yes or No</t>
    </r>
  </si>
  <si>
    <r>
      <t xml:space="preserve">is the eligible cap (cell I8) </t>
    </r>
    <r>
      <rPr>
        <sz val="10"/>
        <color rgb="FFFF0000"/>
        <rFont val="Geneva"/>
      </rPr>
      <t>greater than</t>
    </r>
    <r>
      <rPr>
        <sz val="10"/>
        <rFont val="Geneva"/>
      </rPr>
      <t xml:space="preserve"> Pell LEU (cell M8), Yes, No. </t>
    </r>
  </si>
  <si>
    <r>
      <t xml:space="preserve">if Unused Pell % (cell E12) is </t>
    </r>
    <r>
      <rPr>
        <sz val="10"/>
        <color rgb="FFFF0000"/>
        <rFont val="Geneva"/>
      </rPr>
      <t>Greater</t>
    </r>
    <r>
      <rPr>
        <sz val="10"/>
        <rFont val="Geneva"/>
      </rPr>
      <t xml:space="preserve"> than Eligible Cap %(cell I10), Now is unused Pell %(cell E12) and summer Pell % (cell E13) </t>
    </r>
    <r>
      <rPr>
        <sz val="10"/>
        <color rgb="FFFF0000"/>
        <rFont val="Geneva"/>
      </rPr>
      <t>Greater</t>
    </r>
    <r>
      <rPr>
        <sz val="10"/>
        <rFont val="Geneva"/>
      </rPr>
      <t xml:space="preserve"> than Eligible Cap % (cell I8), Yes or No. </t>
    </r>
  </si>
  <si>
    <t>FULLTime Equation</t>
  </si>
  <si>
    <t>Half Time Equation</t>
  </si>
  <si>
    <r>
      <t xml:space="preserve">Rules for unused Pell % - Part V :  Unused Pell % (cell E12) </t>
    </r>
    <r>
      <rPr>
        <sz val="10"/>
        <color rgb="FFFF0000"/>
        <rFont val="Geneva"/>
      </rPr>
      <t>LESS than</t>
    </r>
    <r>
      <rPr>
        <sz val="10"/>
        <rFont val="Geneva"/>
      </rPr>
      <t xml:space="preserve"> eligible CAP % (cell I8), BUT </t>
    </r>
    <r>
      <rPr>
        <sz val="10"/>
        <color rgb="FFFF0000"/>
        <rFont val="Geneva"/>
      </rPr>
      <t xml:space="preserve">GREATER </t>
    </r>
    <r>
      <rPr>
        <sz val="10"/>
        <rFont val="Geneva"/>
      </rPr>
      <t>than LEU CAP %, Yes or No</t>
    </r>
  </si>
  <si>
    <r>
      <t xml:space="preserve">Rules for unused Pell % - Part IV :  Unused Pell % (cell E12) </t>
    </r>
    <r>
      <rPr>
        <sz val="10"/>
        <color rgb="FFFF0000"/>
        <rFont val="Geneva"/>
      </rPr>
      <t>GREATER</t>
    </r>
    <r>
      <rPr>
        <sz val="10"/>
        <rFont val="Geneva"/>
      </rPr>
      <t xml:space="preserve"> than eligible CAP % (cell I8), </t>
    </r>
    <r>
      <rPr>
        <sz val="10"/>
        <color rgb="FFFF0000"/>
        <rFont val="Geneva"/>
      </rPr>
      <t>BUT LESS</t>
    </r>
    <r>
      <rPr>
        <sz val="10"/>
        <rFont val="Geneva"/>
      </rPr>
      <t xml:space="preserve"> than LEU CAP %, Yes or No</t>
    </r>
  </si>
  <si>
    <t>Select Summer Units</t>
  </si>
  <si>
    <t>Summer Pell Amount</t>
  </si>
  <si>
    <t>https://csulb.financialaidtv.com/play/13876-upcoming-financial-aid-changes/50505-can-i-receive-pell-grant-if-i-go-school-year-round</t>
  </si>
  <si>
    <t>Summer Units:</t>
  </si>
  <si>
    <t>Enter  EFC:</t>
  </si>
  <si>
    <t>Expected Family Contribution (EFC)</t>
  </si>
  <si>
    <t>Estimated Summer Pell Amount</t>
  </si>
  <si>
    <t>TO</t>
  </si>
  <si>
    <t>2021-2022</t>
  </si>
  <si>
    <t>6-8.99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</si>
</sst>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00%"/>
    <numFmt numFmtId="169" formatCode="0.0000%"/>
    <numFmt numFmtId="170" formatCode="_(&quot;$&quot;* #,##0_);_(&quot;$&quot;* \(#,##0\);_(&quot;$&quot;* &quot;-&quot;??_);_(@_)"/>
  </numFmts>
  <fonts count="31">
    <font>
      <sz val="10"/>
      <name val="Geneva"/>
    </font>
    <font>
      <sz val="10"/>
      <name val="Arial"/>
      <family val="2"/>
    </font>
    <font>
      <b/>
      <sz val="14"/>
      <name val="Arial"/>
      <family val="2"/>
    </font>
    <font>
      <sz val="8"/>
      <name val="Arial"/>
      <family val="2"/>
    </font>
    <font>
      <b/>
      <sz val="8"/>
      <name val="Arial"/>
      <family val="2"/>
    </font>
    <font>
      <sz val="9"/>
      <name val="Arial"/>
      <family val="2"/>
    </font>
    <font>
      <b/>
      <sz val="9"/>
      <name val="Arial"/>
      <family val="2"/>
    </font>
    <font>
      <sz val="18"/>
      <name val="Arial"/>
      <family val="2"/>
    </font>
    <font>
      <i/>
      <sz val="11"/>
      <name val="Arial"/>
      <family val="2"/>
    </font>
    <font>
      <b/>
      <sz val="11"/>
      <name val="Arial"/>
      <family val="2"/>
    </font>
    <font>
      <b/>
      <sz val="11"/>
      <color rgb="FFFF0000"/>
      <name val="Arial"/>
      <family val="2"/>
    </font>
    <font>
      <sz val="12"/>
      <name val="Times New Roman"/>
      <family val="1"/>
    </font>
    <font>
      <sz val="8"/>
      <name val="Geneva"/>
    </font>
    <font>
      <sz val="7"/>
      <name val="Arial"/>
      <family val="2"/>
    </font>
    <font>
      <sz val="10"/>
      <name val="Geneva"/>
    </font>
    <font>
      <b/>
      <sz val="10"/>
      <name val="Geneva"/>
    </font>
    <font>
      <sz val="15"/>
      <name val="Geneva"/>
    </font>
    <font>
      <sz val="12"/>
      <name val="Geneva"/>
    </font>
    <font>
      <sz val="10"/>
      <color rgb="FFFFFF00"/>
      <name val="Geneva"/>
    </font>
    <font>
      <b/>
      <sz val="12"/>
      <name val="Geneva"/>
    </font>
    <font>
      <sz val="9"/>
      <name val="Geneva"/>
    </font>
    <font>
      <sz val="10"/>
      <color rgb="FFFF0000"/>
      <name val="Geneva"/>
    </font>
    <font>
      <b/>
      <sz val="18"/>
      <name val="Geneva"/>
    </font>
    <font>
      <sz val="12"/>
      <name val="Arial"/>
      <family val="2"/>
    </font>
    <font>
      <sz val="24"/>
      <color theme="0" tint="-0.34998626667073579"/>
      <name val="Geneva"/>
    </font>
    <font>
      <u/>
      <sz val="10"/>
      <color theme="10"/>
      <name val="Geneva"/>
    </font>
    <font>
      <sz val="10"/>
      <name val="ZWAdobeF"/>
    </font>
    <font>
      <sz val="18"/>
      <color theme="0"/>
      <name val="Geneva"/>
    </font>
    <font>
      <b/>
      <sz val="14"/>
      <color theme="0"/>
      <name val="Arial"/>
      <family val="2"/>
    </font>
    <font>
      <sz val="9"/>
      <color indexed="81"/>
      <name val="Tahoma"/>
      <family val="2"/>
    </font>
    <font>
      <sz val="10"/>
      <name val="Arial Unicode MS"/>
      <family val="2"/>
    </font>
  </fonts>
  <fills count="21">
    <fill>
      <patternFill patternType="none"/>
    </fill>
    <fill>
      <patternFill patternType="gray125"/>
    </fill>
    <fill>
      <patternFill patternType="solid">
        <fgColor indexed="65"/>
        <bgColor indexed="64"/>
      </patternFill>
    </fill>
    <fill>
      <patternFill patternType="gray0625"/>
    </fill>
    <fill>
      <patternFill patternType="solid">
        <fgColor indexed="22"/>
        <bgColor indexed="64"/>
      </patternFill>
    </fill>
    <fill>
      <patternFill patternType="solid">
        <fgColor indexed="22"/>
        <bgColor indexed="22"/>
      </patternFill>
    </fill>
    <fill>
      <patternFill patternType="lightGray">
        <fgColor indexed="22"/>
        <bgColor indexed="22"/>
      </patternFill>
    </fill>
    <fill>
      <patternFill patternType="solid">
        <fgColor theme="0" tint="-0.24994659260841701"/>
        <bgColor indexed="64"/>
      </patternFill>
    </fill>
    <fill>
      <patternFill patternType="solid">
        <fgColor theme="0" tint="-0.24994659260841701"/>
        <bgColor indexed="22"/>
      </patternFill>
    </fill>
    <fill>
      <patternFill patternType="solid">
        <fgColor theme="0" tint="-0.249977111117893"/>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5"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s>
  <cellStyleXfs count="6">
    <xf numFmtId="0" fontId="0" fillId="0" borderId="0"/>
    <xf numFmtId="165" fontId="11" fillId="0" borderId="0"/>
    <xf numFmtId="43"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0" fontId="25" fillId="0" borderId="0" applyNumberFormat="0" applyFill="0" applyBorder="0" applyAlignment="0" applyProtection="0"/>
  </cellStyleXfs>
  <cellXfs count="405">
    <xf numFmtId="0" fontId="0" fillId="0" borderId="0" xfId="0"/>
    <xf numFmtId="0" fontId="1" fillId="0" borderId="0" xfId="0" applyFont="1" applyFill="1" applyBorder="1"/>
    <xf numFmtId="0" fontId="1" fillId="2" borderId="0" xfId="0" applyFont="1" applyFill="1" applyBorder="1"/>
    <xf numFmtId="0" fontId="1" fillId="0" borderId="0" xfId="0" applyFont="1" applyBorder="1"/>
    <xf numFmtId="0" fontId="1" fillId="0" borderId="0" xfId="0" applyFont="1"/>
    <xf numFmtId="164" fontId="1" fillId="0" borderId="0" xfId="0" applyNumberFormat="1" applyFont="1"/>
    <xf numFmtId="164" fontId="1" fillId="0" borderId="0" xfId="0" applyNumberFormat="1" applyFont="1" applyFill="1" applyBorder="1"/>
    <xf numFmtId="164" fontId="1" fillId="2" borderId="0" xfId="0" applyNumberFormat="1" applyFont="1" applyFill="1" applyBorder="1"/>
    <xf numFmtId="1" fontId="1" fillId="0" borderId="0" xfId="0" applyNumberFormat="1" applyFont="1" applyFill="1" applyBorder="1"/>
    <xf numFmtId="1" fontId="1" fillId="2" borderId="0" xfId="0" applyNumberFormat="1" applyFont="1" applyFill="1" applyBorder="1"/>
    <xf numFmtId="0" fontId="2" fillId="0" borderId="0" xfId="0" applyFont="1" applyFill="1" applyBorder="1" applyAlignment="1">
      <alignment horizontal="center"/>
    </xf>
    <xf numFmtId="0" fontId="1" fillId="3" borderId="0" xfId="0" applyFont="1" applyFill="1" applyBorder="1"/>
    <xf numFmtId="164" fontId="1" fillId="0" borderId="0" xfId="0" applyNumberFormat="1" applyFont="1" applyFill="1" applyBorder="1" applyAlignment="1">
      <alignment horizontal="center"/>
    </xf>
    <xf numFmtId="164" fontId="1" fillId="0" borderId="0" xfId="0" applyNumberFormat="1" applyFont="1" applyAlignment="1">
      <alignment horizontal="center"/>
    </xf>
    <xf numFmtId="0" fontId="3"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xf numFmtId="0" fontId="3" fillId="0" borderId="0" xfId="0" applyFont="1" applyFill="1" applyBorder="1" applyAlignment="1">
      <alignment vertical="center"/>
    </xf>
    <xf numFmtId="0" fontId="4" fillId="0" borderId="3" xfId="0" applyFont="1" applyFill="1" applyBorder="1" applyAlignment="1">
      <alignment horizontal="center" vertical="center"/>
    </xf>
    <xf numFmtId="0" fontId="3" fillId="0" borderId="0" xfId="0" applyFont="1" applyBorder="1" applyAlignment="1">
      <alignment vertical="center"/>
    </xf>
    <xf numFmtId="0" fontId="3" fillId="2" borderId="4" xfId="0" applyFont="1" applyFill="1" applyBorder="1" applyAlignment="1">
      <alignment vertical="center"/>
    </xf>
    <xf numFmtId="0" fontId="3" fillId="2" borderId="3" xfId="0" applyFont="1" applyFill="1" applyBorder="1" applyAlignment="1">
      <alignment vertical="center"/>
    </xf>
    <xf numFmtId="164" fontId="3" fillId="2" borderId="3" xfId="0" applyNumberFormat="1" applyFont="1" applyFill="1" applyBorder="1" applyAlignment="1">
      <alignment vertical="center"/>
    </xf>
    <xf numFmtId="0" fontId="3" fillId="2" borderId="5" xfId="0" applyFont="1" applyFill="1" applyBorder="1" applyAlignment="1">
      <alignment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2" borderId="12" xfId="0" applyNumberFormat="1" applyFont="1" applyFill="1" applyBorder="1" applyAlignment="1">
      <alignment horizontal="center" vertical="center"/>
    </xf>
    <xf numFmtId="164" fontId="3" fillId="0" borderId="12" xfId="0" applyNumberFormat="1" applyFont="1" applyBorder="1" applyAlignment="1">
      <alignment horizontal="center" vertical="center"/>
    </xf>
    <xf numFmtId="164" fontId="3" fillId="0" borderId="0" xfId="0" applyNumberFormat="1" applyFont="1" applyFill="1" applyBorder="1"/>
    <xf numFmtId="164" fontId="3" fillId="0" borderId="0" xfId="0" applyNumberFormat="1" applyFont="1" applyFill="1" applyBorder="1" applyAlignment="1">
      <alignment horizontal="center"/>
    </xf>
    <xf numFmtId="1" fontId="3" fillId="0" borderId="0" xfId="0" applyNumberFormat="1" applyFont="1" applyFill="1" applyBorder="1"/>
    <xf numFmtId="1" fontId="3" fillId="2" borderId="0" xfId="0" applyNumberFormat="1" applyFont="1" applyFill="1" applyBorder="1"/>
    <xf numFmtId="164" fontId="3" fillId="2" borderId="0" xfId="0" applyNumberFormat="1" applyFont="1" applyFill="1" applyBorder="1"/>
    <xf numFmtId="0" fontId="3" fillId="2" borderId="0" xfId="0" applyFont="1" applyFill="1" applyBorder="1"/>
    <xf numFmtId="164" fontId="5" fillId="0" borderId="14" xfId="0" applyNumberFormat="1" applyFont="1" applyFill="1" applyBorder="1"/>
    <xf numFmtId="164" fontId="5" fillId="0" borderId="15" xfId="0" applyNumberFormat="1" applyFont="1" applyFill="1" applyBorder="1" applyAlignment="1">
      <alignment horizontal="center"/>
    </xf>
    <xf numFmtId="164" fontId="5" fillId="0" borderId="15" xfId="0" applyNumberFormat="1" applyFont="1" applyBorder="1"/>
    <xf numFmtId="0" fontId="5" fillId="0" borderId="15" xfId="0" applyFont="1" applyFill="1" applyBorder="1"/>
    <xf numFmtId="0" fontId="5" fillId="0" borderId="15" xfId="0" applyFont="1" applyBorder="1"/>
    <xf numFmtId="14" fontId="5" fillId="0" borderId="15" xfId="0" applyNumberFormat="1" applyFont="1" applyFill="1" applyBorder="1"/>
    <xf numFmtId="0" fontId="5" fillId="2" borderId="15" xfId="0" applyFont="1" applyFill="1" applyBorder="1"/>
    <xf numFmtId="164" fontId="5" fillId="2" borderId="15" xfId="0" applyNumberFormat="1" applyFont="1" applyFill="1" applyBorder="1"/>
    <xf numFmtId="0" fontId="5" fillId="2" borderId="16" xfId="0" applyFont="1" applyFill="1" applyBorder="1"/>
    <xf numFmtId="164" fontId="5" fillId="0" borderId="17" xfId="0" applyNumberFormat="1" applyFont="1" applyFill="1" applyBorder="1"/>
    <xf numFmtId="164" fontId="5" fillId="0" borderId="0" xfId="0" applyNumberFormat="1" applyFont="1" applyFill="1" applyBorder="1" applyAlignment="1">
      <alignment horizontal="center"/>
    </xf>
    <xf numFmtId="164" fontId="5" fillId="0" borderId="0" xfId="0" applyNumberFormat="1" applyFont="1" applyBorder="1"/>
    <xf numFmtId="0" fontId="5" fillId="0" borderId="0" xfId="0" applyFont="1" applyFill="1" applyBorder="1"/>
    <xf numFmtId="0" fontId="5" fillId="0" borderId="0" xfId="0" applyFont="1" applyBorder="1"/>
    <xf numFmtId="0" fontId="5" fillId="0" borderId="0" xfId="0" applyFont="1" applyFill="1" applyBorder="1" applyAlignment="1">
      <alignment vertical="center"/>
    </xf>
    <xf numFmtId="14" fontId="5" fillId="0" borderId="0" xfId="0" applyNumberFormat="1" applyFont="1" applyFill="1" applyBorder="1" applyAlignment="1">
      <alignment vertical="center"/>
    </xf>
    <xf numFmtId="0" fontId="5" fillId="2" borderId="0" xfId="0" applyFont="1" applyFill="1" applyBorder="1"/>
    <xf numFmtId="164" fontId="5" fillId="2" borderId="0" xfId="0" applyNumberFormat="1" applyFont="1" applyFill="1" applyBorder="1"/>
    <xf numFmtId="0" fontId="5" fillId="2" borderId="2" xfId="0" applyFont="1" applyFill="1" applyBorder="1"/>
    <xf numFmtId="14" fontId="6" fillId="0" borderId="0" xfId="0" applyNumberFormat="1" applyFont="1" applyFill="1" applyBorder="1" applyAlignment="1">
      <alignment horizontal="center"/>
    </xf>
    <xf numFmtId="164" fontId="5" fillId="0" borderId="0" xfId="0" applyNumberFormat="1" applyFont="1" applyFill="1" applyBorder="1"/>
    <xf numFmtId="164" fontId="5" fillId="0" borderId="18" xfId="0" applyNumberFormat="1" applyFont="1" applyFill="1" applyBorder="1"/>
    <xf numFmtId="164" fontId="5" fillId="0" borderId="4" xfId="0" applyNumberFormat="1" applyFont="1" applyFill="1" applyBorder="1" applyAlignment="1">
      <alignment horizontal="center"/>
    </xf>
    <xf numFmtId="164" fontId="5" fillId="0" borderId="4" xfId="0" applyNumberFormat="1" applyFont="1" applyFill="1" applyBorder="1"/>
    <xf numFmtId="0" fontId="5" fillId="0" borderId="4" xfId="0" applyFont="1" applyFill="1" applyBorder="1"/>
    <xf numFmtId="0" fontId="5" fillId="0" borderId="4" xfId="0" applyFont="1" applyBorder="1"/>
    <xf numFmtId="0" fontId="5" fillId="0" borderId="4" xfId="0" applyFont="1" applyBorder="1" applyAlignment="1">
      <alignment horizontal="right"/>
    </xf>
    <xf numFmtId="0" fontId="5" fillId="0" borderId="4" xfId="0" applyFont="1" applyFill="1" applyBorder="1" applyAlignment="1">
      <alignment horizontal="left"/>
    </xf>
    <xf numFmtId="0" fontId="5" fillId="0" borderId="19" xfId="0" applyFont="1" applyBorder="1"/>
    <xf numFmtId="0" fontId="5" fillId="0" borderId="19" xfId="0" applyFont="1" applyFill="1" applyBorder="1"/>
    <xf numFmtId="0" fontId="5" fillId="2" borderId="19" xfId="0" applyFont="1" applyFill="1" applyBorder="1"/>
    <xf numFmtId="0" fontId="8" fillId="0" borderId="0" xfId="0" applyFont="1" applyFill="1" applyBorder="1" applyAlignment="1">
      <alignment horizontal="center" vertical="center"/>
    </xf>
    <xf numFmtId="17" fontId="9" fillId="0" borderId="0" xfId="0" applyNumberFormat="1" applyFont="1" applyBorder="1" applyAlignment="1">
      <alignment horizontal="center"/>
    </xf>
    <xf numFmtId="1" fontId="3" fillId="0" borderId="20" xfId="0" applyNumberFormat="1" applyFont="1" applyFill="1" applyBorder="1" applyAlignment="1">
      <alignment horizontal="center" vertical="center"/>
    </xf>
    <xf numFmtId="164" fontId="3" fillId="0" borderId="21" xfId="0" applyNumberFormat="1" applyFont="1" applyBorder="1" applyAlignment="1">
      <alignment horizontal="center" vertical="center"/>
    </xf>
    <xf numFmtId="1" fontId="3" fillId="0" borderId="22" xfId="0" applyNumberFormat="1" applyFont="1" applyFill="1" applyBorder="1" applyAlignment="1">
      <alignment horizontal="center" vertical="center"/>
    </xf>
    <xf numFmtId="1" fontId="3" fillId="4" borderId="11"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 fontId="3" fillId="4" borderId="13"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6" xfId="0" applyNumberFormat="1" applyFont="1" applyFill="1" applyBorder="1" applyAlignment="1">
      <alignment horizontal="center" vertical="center"/>
    </xf>
    <xf numFmtId="1" fontId="3" fillId="5" borderId="8" xfId="0" applyNumberFormat="1" applyFont="1" applyFill="1" applyBorder="1" applyAlignment="1">
      <alignment horizontal="center" vertical="center"/>
    </xf>
    <xf numFmtId="1" fontId="3" fillId="5" borderId="10"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23" xfId="0" applyNumberFormat="1" applyFont="1" applyFill="1" applyBorder="1" applyAlignment="1">
      <alignment horizontal="center" vertical="center"/>
    </xf>
    <xf numFmtId="0" fontId="9" fillId="0" borderId="0" xfId="0" applyNumberFormat="1" applyFont="1" applyBorder="1" applyAlignment="1">
      <alignment horizontal="center"/>
    </xf>
    <xf numFmtId="1" fontId="3" fillId="6" borderId="1"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1" fontId="3" fillId="0" borderId="25" xfId="0" applyNumberFormat="1" applyFont="1" applyFill="1" applyBorder="1" applyAlignment="1">
      <alignment horizontal="center" vertical="center"/>
    </xf>
    <xf numFmtId="1" fontId="3" fillId="7" borderId="13" xfId="0" applyNumberFormat="1" applyFont="1" applyFill="1" applyBorder="1" applyAlignment="1">
      <alignment horizontal="center" vertical="center"/>
    </xf>
    <xf numFmtId="1" fontId="3" fillId="7" borderId="1" xfId="0" applyNumberFormat="1" applyFont="1" applyFill="1" applyBorder="1" applyAlignment="1">
      <alignment horizontal="center" vertical="center"/>
    </xf>
    <xf numFmtId="1" fontId="3" fillId="8" borderId="1" xfId="0" applyNumberFormat="1" applyFont="1" applyFill="1" applyBorder="1" applyAlignment="1">
      <alignment horizontal="center" vertical="center"/>
    </xf>
    <xf numFmtId="164" fontId="3" fillId="7" borderId="21" xfId="0" applyNumberFormat="1" applyFont="1" applyFill="1" applyBorder="1" applyAlignment="1">
      <alignment horizontal="center" vertical="center"/>
    </xf>
    <xf numFmtId="1" fontId="3" fillId="0" borderId="26"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64" fontId="5" fillId="0" borderId="0" xfId="0" applyNumberFormat="1" applyFont="1" applyBorder="1" applyAlignment="1">
      <alignment horizontal="center"/>
    </xf>
    <xf numFmtId="0" fontId="3" fillId="0" borderId="0" xfId="0" applyFont="1" applyBorder="1"/>
    <xf numFmtId="1" fontId="3" fillId="2" borderId="27" xfId="0" applyNumberFormat="1" applyFont="1" applyFill="1" applyBorder="1" applyAlignment="1">
      <alignment horizontal="center" vertical="center"/>
    </xf>
    <xf numFmtId="1" fontId="3" fillId="4" borderId="27" xfId="0" applyNumberFormat="1" applyFont="1" applyFill="1" applyBorder="1" applyAlignment="1">
      <alignment horizontal="center" vertical="center"/>
    </xf>
    <xf numFmtId="1" fontId="3" fillId="7" borderId="27" xfId="0" applyNumberFormat="1" applyFont="1" applyFill="1" applyBorder="1" applyAlignment="1">
      <alignment horizontal="center" vertical="center"/>
    </xf>
    <xf numFmtId="1" fontId="3" fillId="0" borderId="28" xfId="0" applyNumberFormat="1" applyFont="1" applyFill="1" applyBorder="1" applyAlignment="1">
      <alignment horizontal="center" vertical="center"/>
    </xf>
    <xf numFmtId="1" fontId="5" fillId="2" borderId="0" xfId="0" applyNumberFormat="1" applyFont="1" applyFill="1" applyBorder="1"/>
    <xf numFmtId="1" fontId="3" fillId="0" borderId="29" xfId="0" applyNumberFormat="1" applyFont="1" applyFill="1" applyBorder="1" applyAlignment="1">
      <alignment horizontal="center" vertical="center"/>
    </xf>
    <xf numFmtId="49" fontId="10" fillId="0" borderId="0" xfId="0" applyNumberFormat="1" applyFont="1" applyBorder="1" applyAlignment="1">
      <alignment horizontal="center"/>
    </xf>
    <xf numFmtId="0" fontId="5" fillId="0" borderId="0" xfId="0" applyFont="1" applyBorder="1" applyAlignment="1">
      <alignment horizontal="right"/>
    </xf>
    <xf numFmtId="0" fontId="5" fillId="0" borderId="0" xfId="0" applyFont="1" applyFill="1" applyBorder="1" applyAlignment="1">
      <alignment horizontal="left"/>
    </xf>
    <xf numFmtId="1"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top"/>
    </xf>
    <xf numFmtId="1" fontId="3" fillId="5" borderId="1" xfId="0" applyNumberFormat="1" applyFont="1" applyFill="1" applyBorder="1" applyAlignment="1">
      <alignment horizontal="center" vertical="top"/>
    </xf>
    <xf numFmtId="1" fontId="3" fillId="0" borderId="1" xfId="0" applyNumberFormat="1" applyFont="1" applyBorder="1" applyAlignment="1">
      <alignment horizontal="center" vertical="top"/>
    </xf>
    <xf numFmtId="1" fontId="3" fillId="2" borderId="1" xfId="0" applyNumberFormat="1" applyFont="1" applyFill="1" applyBorder="1" applyAlignment="1">
      <alignment horizontal="center" vertical="top"/>
    </xf>
    <xf numFmtId="1" fontId="3" fillId="4" borderId="1" xfId="0" applyNumberFormat="1" applyFont="1" applyFill="1" applyBorder="1" applyAlignment="1">
      <alignment horizontal="center" vertical="top"/>
    </xf>
    <xf numFmtId="1" fontId="3" fillId="6" borderId="1" xfId="0" applyNumberFormat="1" applyFont="1" applyFill="1" applyBorder="1" applyAlignment="1">
      <alignment horizontal="center" vertical="top"/>
    </xf>
    <xf numFmtId="164" fontId="3" fillId="0" borderId="1" xfId="0" applyNumberFormat="1" applyFont="1" applyBorder="1" applyAlignment="1">
      <alignment horizontal="center" vertical="top"/>
    </xf>
    <xf numFmtId="164" fontId="3" fillId="7" borderId="1" xfId="0" applyNumberFormat="1" applyFont="1" applyFill="1" applyBorder="1" applyAlignment="1">
      <alignment horizontal="center" vertical="top"/>
    </xf>
    <xf numFmtId="1" fontId="3" fillId="7" borderId="1" xfId="0" applyNumberFormat="1" applyFont="1" applyFill="1" applyBorder="1" applyAlignment="1">
      <alignment horizontal="center" vertical="top"/>
    </xf>
    <xf numFmtId="1" fontId="3" fillId="8" borderId="1" xfId="0" applyNumberFormat="1" applyFont="1" applyFill="1" applyBorder="1" applyAlignment="1">
      <alignment horizontal="center" vertical="top"/>
    </xf>
    <xf numFmtId="1" fontId="3" fillId="0" borderId="33" xfId="0" applyNumberFormat="1" applyFont="1" applyFill="1" applyBorder="1" applyAlignment="1">
      <alignment horizontal="center" vertical="top"/>
    </xf>
    <xf numFmtId="1" fontId="3" fillId="5" borderId="33" xfId="0" applyNumberFormat="1" applyFont="1" applyFill="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5" xfId="0" applyFont="1" applyFill="1" applyBorder="1" applyAlignment="1">
      <alignment horizontal="center" vertical="top"/>
    </xf>
    <xf numFmtId="0" fontId="4" fillId="0" borderId="35" xfId="0" applyFont="1" applyFill="1" applyBorder="1" applyAlignment="1">
      <alignment horizontal="center" vertical="top"/>
    </xf>
    <xf numFmtId="0" fontId="3" fillId="2" borderId="35" xfId="0" applyFont="1" applyFill="1" applyBorder="1" applyAlignment="1">
      <alignment horizontal="center" vertical="top"/>
    </xf>
    <xf numFmtId="164" fontId="3" fillId="2" borderId="35" xfId="0" applyNumberFormat="1" applyFont="1" applyFill="1" applyBorder="1" applyAlignment="1">
      <alignment horizontal="center" vertical="top"/>
    </xf>
    <xf numFmtId="1" fontId="3" fillId="0" borderId="37" xfId="0" applyNumberFormat="1" applyFont="1" applyFill="1" applyBorder="1" applyAlignment="1">
      <alignment horizontal="center" vertical="top"/>
    </xf>
    <xf numFmtId="1" fontId="3" fillId="0" borderId="38" xfId="0" applyNumberFormat="1" applyFont="1" applyFill="1" applyBorder="1" applyAlignment="1">
      <alignment horizontal="center" vertical="top"/>
    </xf>
    <xf numFmtId="1" fontId="3" fillId="0" borderId="33" xfId="0" applyNumberFormat="1" applyFont="1" applyBorder="1" applyAlignment="1">
      <alignment horizontal="center" vertical="top"/>
    </xf>
    <xf numFmtId="1" fontId="3" fillId="0" borderId="45" xfId="0" applyNumberFormat="1" applyFont="1" applyFill="1" applyBorder="1" applyAlignment="1">
      <alignment horizontal="center" vertical="top"/>
    </xf>
    <xf numFmtId="1" fontId="3" fillId="0" borderId="42" xfId="0" applyNumberFormat="1" applyFont="1" applyFill="1" applyBorder="1" applyAlignment="1">
      <alignment horizontal="center" vertical="top"/>
    </xf>
    <xf numFmtId="1" fontId="3" fillId="4" borderId="42" xfId="0" applyNumberFormat="1" applyFont="1" applyFill="1" applyBorder="1" applyAlignment="1">
      <alignment horizontal="center" vertical="top"/>
    </xf>
    <xf numFmtId="1" fontId="3" fillId="0" borderId="23" xfId="0" applyNumberFormat="1" applyFont="1" applyFill="1" applyBorder="1" applyAlignment="1">
      <alignment horizontal="center" vertical="top"/>
    </xf>
    <xf numFmtId="1" fontId="3" fillId="9" borderId="1" xfId="0" applyNumberFormat="1" applyFont="1" applyFill="1" applyBorder="1" applyAlignment="1">
      <alignment horizontal="center" vertical="top"/>
    </xf>
    <xf numFmtId="1" fontId="3" fillId="9" borderId="23" xfId="0" applyNumberFormat="1" applyFont="1" applyFill="1" applyBorder="1" applyAlignment="1">
      <alignment horizontal="center" vertical="top"/>
    </xf>
    <xf numFmtId="1" fontId="3" fillId="10" borderId="33" xfId="0" applyNumberFormat="1" applyFont="1" applyFill="1" applyBorder="1" applyAlignment="1">
      <alignment horizontal="center" vertical="top"/>
    </xf>
    <xf numFmtId="1" fontId="3" fillId="10" borderId="1" xfId="0" applyNumberFormat="1" applyFont="1" applyFill="1" applyBorder="1" applyAlignment="1">
      <alignment horizontal="center" vertical="top"/>
    </xf>
    <xf numFmtId="1" fontId="3" fillId="0" borderId="46" xfId="0" applyNumberFormat="1" applyFont="1" applyFill="1" applyBorder="1" applyAlignment="1">
      <alignment horizontal="center" vertical="center"/>
    </xf>
    <xf numFmtId="1" fontId="3" fillId="0" borderId="47" xfId="0" applyNumberFormat="1" applyFont="1" applyFill="1" applyBorder="1" applyAlignment="1">
      <alignment horizontal="center" vertical="center"/>
    </xf>
    <xf numFmtId="1" fontId="3" fillId="2" borderId="32" xfId="0" applyNumberFormat="1" applyFont="1" applyFill="1" applyBorder="1" applyAlignment="1">
      <alignment horizontal="center" vertical="center"/>
    </xf>
    <xf numFmtId="1" fontId="3" fillId="4" borderId="32" xfId="0" applyNumberFormat="1" applyFont="1" applyFill="1" applyBorder="1" applyAlignment="1">
      <alignment horizontal="center" vertical="center"/>
    </xf>
    <xf numFmtId="1" fontId="3" fillId="7" borderId="32" xfId="0" applyNumberFormat="1" applyFont="1" applyFill="1" applyBorder="1" applyAlignment="1">
      <alignment horizontal="center" vertical="center"/>
    </xf>
    <xf numFmtId="1" fontId="3" fillId="0" borderId="48"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33" xfId="0" applyFont="1" applyFill="1" applyBorder="1" applyAlignment="1">
      <alignment horizontal="center" vertical="center"/>
    </xf>
    <xf numFmtId="0" fontId="3" fillId="9" borderId="33" xfId="0" applyFont="1" applyFill="1" applyBorder="1" applyAlignment="1">
      <alignment horizontal="center" vertical="center"/>
    </xf>
    <xf numFmtId="0" fontId="3" fillId="9" borderId="33" xfId="0" applyFont="1" applyFill="1" applyBorder="1" applyAlignment="1">
      <alignment horizontal="center"/>
    </xf>
    <xf numFmtId="0" fontId="3" fillId="0" borderId="33" xfId="0" applyFont="1" applyBorder="1" applyAlignment="1">
      <alignment horizontal="center"/>
    </xf>
    <xf numFmtId="0" fontId="6" fillId="0" borderId="35" xfId="0" applyFont="1" applyBorder="1" applyAlignment="1"/>
    <xf numFmtId="0" fontId="3" fillId="2" borderId="33" xfId="0" applyFont="1" applyFill="1" applyBorder="1" applyAlignment="1">
      <alignment horizontal="center" vertical="center"/>
    </xf>
    <xf numFmtId="164" fontId="3" fillId="2" borderId="33" xfId="0" applyNumberFormat="1" applyFont="1" applyFill="1" applyBorder="1" applyAlignment="1">
      <alignment horizontal="center" vertical="center"/>
    </xf>
    <xf numFmtId="0" fontId="5" fillId="2" borderId="35" xfId="0" applyFont="1" applyFill="1" applyBorder="1"/>
    <xf numFmtId="164" fontId="5" fillId="2" borderId="35" xfId="0" applyNumberFormat="1" applyFont="1" applyFill="1" applyBorder="1"/>
    <xf numFmtId="0" fontId="5" fillId="2" borderId="36" xfId="0" applyFont="1" applyFill="1" applyBorder="1"/>
    <xf numFmtId="0" fontId="5" fillId="10" borderId="0" xfId="0" applyFont="1" applyFill="1" applyBorder="1"/>
    <xf numFmtId="0" fontId="3" fillId="0" borderId="37" xfId="0" applyFont="1" applyBorder="1" applyAlignment="1">
      <alignment horizontal="center" vertical="center"/>
    </xf>
    <xf numFmtId="1" fontId="3" fillId="0" borderId="3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3" fillId="0" borderId="49" xfId="0" applyNumberFormat="1" applyFont="1" applyFill="1" applyBorder="1" applyAlignment="1">
      <alignment horizontal="center" vertical="center"/>
    </xf>
    <xf numFmtId="0" fontId="5" fillId="10" borderId="15" xfId="0" applyFont="1" applyFill="1" applyBorder="1"/>
    <xf numFmtId="164" fontId="5" fillId="0" borderId="30" xfId="0" applyNumberFormat="1" applyFont="1" applyFill="1" applyBorder="1"/>
    <xf numFmtId="164" fontId="5" fillId="0" borderId="19" xfId="0" applyNumberFormat="1" applyFont="1" applyFill="1" applyBorder="1" applyAlignment="1">
      <alignment horizontal="center"/>
    </xf>
    <xf numFmtId="164" fontId="5" fillId="0" borderId="19" xfId="0" applyNumberFormat="1" applyFont="1" applyFill="1" applyBorder="1"/>
    <xf numFmtId="0" fontId="5" fillId="0" borderId="19" xfId="0" applyFont="1" applyBorder="1" applyAlignment="1">
      <alignment horizontal="right"/>
    </xf>
    <xf numFmtId="0" fontId="5" fillId="0" borderId="19" xfId="0" applyFont="1" applyFill="1" applyBorder="1" applyAlignment="1">
      <alignment horizontal="left"/>
    </xf>
    <xf numFmtId="164" fontId="5" fillId="2" borderId="19" xfId="0" applyNumberFormat="1" applyFont="1" applyFill="1" applyBorder="1"/>
    <xf numFmtId="1" fontId="3" fillId="0" borderId="50"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0" fontId="3" fillId="0" borderId="35" xfId="0" applyFont="1" applyBorder="1" applyAlignment="1">
      <alignment vertical="center"/>
    </xf>
    <xf numFmtId="0" fontId="3" fillId="0" borderId="35" xfId="0" applyFont="1" applyFill="1" applyBorder="1" applyAlignment="1">
      <alignment vertical="center"/>
    </xf>
    <xf numFmtId="0" fontId="3" fillId="0" borderId="35" xfId="0" applyFont="1" applyBorder="1"/>
    <xf numFmtId="0" fontId="4" fillId="0" borderId="35" xfId="0" applyFont="1" applyFill="1" applyBorder="1" applyAlignment="1">
      <alignment horizontal="center" vertical="center"/>
    </xf>
    <xf numFmtId="0" fontId="3" fillId="2" borderId="35" xfId="0" applyFont="1" applyFill="1" applyBorder="1" applyAlignment="1">
      <alignment vertical="center"/>
    </xf>
    <xf numFmtId="164" fontId="3" fillId="2" borderId="35" xfId="0" applyNumberFormat="1" applyFont="1" applyFill="1" applyBorder="1" applyAlignment="1">
      <alignment vertical="center"/>
    </xf>
    <xf numFmtId="0" fontId="3" fillId="2" borderId="36" xfId="0" applyFont="1" applyFill="1" applyBorder="1" applyAlignment="1">
      <alignment vertical="center"/>
    </xf>
    <xf numFmtId="1" fontId="5" fillId="2" borderId="2" xfId="0" applyNumberFormat="1" applyFont="1" applyFill="1" applyBorder="1"/>
    <xf numFmtId="0" fontId="5" fillId="2" borderId="31" xfId="0" applyFont="1" applyFill="1" applyBorder="1"/>
    <xf numFmtId="1" fontId="3" fillId="0" borderId="21" xfId="0" applyNumberFormat="1" applyFont="1" applyFill="1" applyBorder="1" applyAlignment="1">
      <alignment horizontal="center" vertical="center"/>
    </xf>
    <xf numFmtId="0" fontId="3" fillId="2" borderId="44" xfId="0" applyFont="1" applyFill="1" applyBorder="1" applyAlignment="1">
      <alignment horizontal="center" vertical="center"/>
    </xf>
    <xf numFmtId="1" fontId="3" fillId="0" borderId="27" xfId="0" applyNumberFormat="1" applyFont="1" applyFill="1" applyBorder="1" applyAlignment="1">
      <alignment horizontal="center" vertical="center"/>
    </xf>
    <xf numFmtId="1" fontId="3" fillId="0" borderId="23" xfId="0" applyNumberFormat="1" applyFont="1" applyFill="1" applyBorder="1" applyAlignment="1">
      <alignment horizontal="center"/>
    </xf>
    <xf numFmtId="1" fontId="3" fillId="9" borderId="23" xfId="0" applyNumberFormat="1" applyFont="1" applyFill="1" applyBorder="1" applyAlignment="1">
      <alignment horizontal="center"/>
    </xf>
    <xf numFmtId="1" fontId="3" fillId="2" borderId="23" xfId="0" applyNumberFormat="1" applyFont="1" applyFill="1" applyBorder="1" applyAlignment="1">
      <alignment horizontal="center"/>
    </xf>
    <xf numFmtId="0" fontId="3" fillId="2" borderId="28" xfId="0" applyFont="1" applyFill="1" applyBorder="1" applyAlignment="1">
      <alignment horizontal="center"/>
    </xf>
    <xf numFmtId="0" fontId="12" fillId="0" borderId="0" xfId="0" applyFont="1" applyAlignment="1">
      <alignment horizontal="center"/>
    </xf>
    <xf numFmtId="1" fontId="3" fillId="0" borderId="43" xfId="0" applyNumberFormat="1" applyFont="1" applyFill="1" applyBorder="1" applyAlignment="1">
      <alignment horizontal="center" vertical="top"/>
    </xf>
    <xf numFmtId="1" fontId="3" fillId="0" borderId="24" xfId="0" applyNumberFormat="1" applyFont="1" applyFill="1" applyBorder="1" applyAlignment="1">
      <alignment horizontal="center"/>
    </xf>
    <xf numFmtId="1" fontId="3" fillId="0" borderId="19" xfId="0" applyNumberFormat="1" applyFont="1" applyFill="1" applyBorder="1" applyAlignment="1">
      <alignment horizontal="center"/>
    </xf>
    <xf numFmtId="1" fontId="3" fillId="0" borderId="51" xfId="0" applyNumberFormat="1" applyFont="1" applyFill="1" applyBorder="1" applyAlignment="1">
      <alignment horizontal="center"/>
    </xf>
    <xf numFmtId="1" fontId="3" fillId="2" borderId="46"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3" fillId="9" borderId="8" xfId="0" applyNumberFormat="1" applyFont="1" applyFill="1" applyBorder="1" applyAlignment="1">
      <alignment horizontal="center" vertical="center"/>
    </xf>
    <xf numFmtId="1" fontId="3" fillId="9" borderId="10"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1" fontId="5" fillId="9"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 fontId="5" fillId="0" borderId="12"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2" borderId="12" xfId="0" applyNumberFormat="1" applyFont="1" applyFill="1" applyBorder="1" applyAlignment="1">
      <alignment horizontal="center" vertical="center"/>
    </xf>
    <xf numFmtId="1" fontId="5" fillId="4" borderId="11" xfId="0" applyNumberFormat="1" applyFont="1" applyFill="1" applyBorder="1" applyAlignment="1">
      <alignment horizontal="center" vertical="center"/>
    </xf>
    <xf numFmtId="1" fontId="5" fillId="4" borderId="12" xfId="0" applyNumberFormat="1" applyFont="1" applyFill="1" applyBorder="1" applyAlignment="1">
      <alignment horizontal="center" vertical="center"/>
    </xf>
    <xf numFmtId="1" fontId="5" fillId="4" borderId="13"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1" fontId="5" fillId="0" borderId="20" xfId="0" applyNumberFormat="1" applyFont="1" applyFill="1" applyBorder="1" applyAlignment="1">
      <alignment horizontal="center" vertical="center"/>
    </xf>
    <xf numFmtId="164" fontId="5" fillId="0" borderId="21" xfId="0" applyNumberFormat="1" applyFont="1" applyBorder="1" applyAlignment="1">
      <alignment horizontal="center" vertical="center"/>
    </xf>
    <xf numFmtId="164" fontId="5" fillId="7" borderId="21" xfId="0" applyNumberFormat="1" applyFont="1" applyFill="1" applyBorder="1" applyAlignment="1">
      <alignment horizontal="center" vertical="center"/>
    </xf>
    <xf numFmtId="1" fontId="5" fillId="7" borderId="13" xfId="0" applyNumberFormat="1" applyFont="1" applyFill="1" applyBorder="1" applyAlignment="1">
      <alignment horizontal="center" vertical="center"/>
    </xf>
    <xf numFmtId="1" fontId="5" fillId="7" borderId="1" xfId="0" applyNumberFormat="1" applyFont="1" applyFill="1" applyBorder="1" applyAlignment="1">
      <alignment horizontal="center" vertical="center"/>
    </xf>
    <xf numFmtId="1" fontId="5" fillId="0" borderId="50" xfId="0"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1" fontId="5" fillId="9" borderId="6"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1" fontId="5" fillId="0" borderId="25" xfId="0" applyNumberFormat="1" applyFont="1" applyFill="1" applyBorder="1" applyAlignment="1">
      <alignment horizontal="center" vertical="center"/>
    </xf>
    <xf numFmtId="1" fontId="5" fillId="0" borderId="26"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9" borderId="23" xfId="0" applyNumberFormat="1" applyFont="1" applyFill="1" applyBorder="1" applyAlignment="1">
      <alignment horizontal="center" vertical="center"/>
    </xf>
    <xf numFmtId="164" fontId="3" fillId="0" borderId="30" xfId="0" applyNumberFormat="1" applyFont="1" applyFill="1" applyBorder="1"/>
    <xf numFmtId="164" fontId="3" fillId="0" borderId="19" xfId="0" applyNumberFormat="1" applyFont="1" applyFill="1" applyBorder="1" applyAlignment="1">
      <alignment horizontal="center"/>
    </xf>
    <xf numFmtId="164" fontId="3" fillId="0" borderId="19" xfId="0" applyNumberFormat="1" applyFont="1" applyFill="1" applyBorder="1"/>
    <xf numFmtId="0" fontId="3" fillId="0" borderId="19" xfId="0" applyFont="1" applyFill="1" applyBorder="1"/>
    <xf numFmtId="0" fontId="3" fillId="0" borderId="19" xfId="0" applyFont="1" applyBorder="1"/>
    <xf numFmtId="0" fontId="3" fillId="0" borderId="19" xfId="0" applyFont="1" applyBorder="1" applyAlignment="1">
      <alignment horizontal="right"/>
    </xf>
    <xf numFmtId="0" fontId="3" fillId="0" borderId="19" xfId="0" applyFont="1" applyFill="1" applyBorder="1" applyAlignment="1">
      <alignment horizontal="left"/>
    </xf>
    <xf numFmtId="0" fontId="3" fillId="2" borderId="19" xfId="0" applyFont="1" applyFill="1" applyBorder="1"/>
    <xf numFmtId="164" fontId="3" fillId="2" borderId="19" xfId="0" applyNumberFormat="1" applyFont="1" applyFill="1" applyBorder="1"/>
    <xf numFmtId="0" fontId="3" fillId="10" borderId="19" xfId="0" applyFont="1" applyFill="1" applyBorder="1"/>
    <xf numFmtId="0" fontId="1" fillId="10" borderId="16" xfId="0" applyFont="1" applyFill="1" applyBorder="1"/>
    <xf numFmtId="0" fontId="1" fillId="10" borderId="2" xfId="0" applyFont="1" applyFill="1" applyBorder="1"/>
    <xf numFmtId="0" fontId="3" fillId="10" borderId="31" xfId="0" applyFont="1" applyFill="1" applyBorder="1"/>
    <xf numFmtId="0" fontId="3" fillId="0" borderId="36" xfId="0" applyFont="1" applyBorder="1" applyAlignment="1">
      <alignment horizontal="center" vertical="top"/>
    </xf>
    <xf numFmtId="0" fontId="13" fillId="0" borderId="0" xfId="0" applyFont="1"/>
    <xf numFmtId="1" fontId="3" fillId="10" borderId="44" xfId="0" applyNumberFormat="1" applyFont="1" applyFill="1" applyBorder="1" applyAlignment="1">
      <alignment horizontal="center" vertical="top"/>
    </xf>
    <xf numFmtId="1" fontId="3" fillId="10" borderId="27" xfId="0" applyNumberFormat="1" applyFont="1" applyFill="1" applyBorder="1" applyAlignment="1">
      <alignment horizontal="center" vertical="top"/>
    </xf>
    <xf numFmtId="1" fontId="3" fillId="9" borderId="27" xfId="0" applyNumberFormat="1" applyFont="1" applyFill="1" applyBorder="1" applyAlignment="1">
      <alignment horizontal="center" vertical="top"/>
    </xf>
    <xf numFmtId="1" fontId="3" fillId="0" borderId="27" xfId="0" applyNumberFormat="1" applyFont="1" applyFill="1" applyBorder="1" applyAlignment="1">
      <alignment horizontal="center" vertical="top"/>
    </xf>
    <xf numFmtId="1" fontId="3" fillId="0" borderId="28" xfId="0" applyNumberFormat="1" applyFont="1" applyFill="1" applyBorder="1" applyAlignment="1">
      <alignment horizontal="center" vertical="top"/>
    </xf>
    <xf numFmtId="1" fontId="3" fillId="0" borderId="52" xfId="0" applyNumberFormat="1" applyFont="1" applyFill="1" applyBorder="1" applyAlignment="1">
      <alignment horizontal="center" vertical="top"/>
    </xf>
    <xf numFmtId="1" fontId="3" fillId="0" borderId="6" xfId="0" applyNumberFormat="1" applyFont="1" applyFill="1" applyBorder="1" applyAlignment="1">
      <alignment horizontal="center" vertical="top"/>
    </xf>
    <xf numFmtId="1" fontId="3" fillId="9" borderId="6" xfId="0" applyNumberFormat="1" applyFont="1" applyFill="1" applyBorder="1" applyAlignment="1">
      <alignment horizontal="center" vertical="top"/>
    </xf>
    <xf numFmtId="1" fontId="3" fillId="0" borderId="7" xfId="0" applyNumberFormat="1" applyFont="1" applyFill="1" applyBorder="1" applyAlignment="1">
      <alignment horizontal="center" vertical="top"/>
    </xf>
    <xf numFmtId="1" fontId="3" fillId="0" borderId="53" xfId="0" applyNumberFormat="1" applyFont="1" applyFill="1" applyBorder="1" applyAlignment="1">
      <alignment horizontal="center" vertical="top"/>
    </xf>
    <xf numFmtId="1" fontId="3" fillId="0" borderId="32" xfId="0" applyNumberFormat="1" applyFont="1" applyFill="1" applyBorder="1" applyAlignment="1">
      <alignment horizontal="center" vertical="top"/>
    </xf>
    <xf numFmtId="1" fontId="3" fillId="2" borderId="32" xfId="0" applyNumberFormat="1" applyFont="1" applyFill="1" applyBorder="1" applyAlignment="1">
      <alignment horizontal="center" vertical="top"/>
    </xf>
    <xf numFmtId="1" fontId="3" fillId="4" borderId="32" xfId="0" applyNumberFormat="1" applyFont="1" applyFill="1" applyBorder="1" applyAlignment="1">
      <alignment horizontal="center" vertical="top"/>
    </xf>
    <xf numFmtId="1" fontId="3" fillId="7" borderId="32" xfId="0" applyNumberFormat="1" applyFont="1" applyFill="1" applyBorder="1" applyAlignment="1">
      <alignment horizontal="center" vertical="top"/>
    </xf>
    <xf numFmtId="1" fontId="3" fillId="0" borderId="46" xfId="0" applyNumberFormat="1" applyFont="1" applyFill="1" applyBorder="1" applyAlignment="1">
      <alignment horizontal="center" vertical="top"/>
    </xf>
    <xf numFmtId="1" fontId="3" fillId="0" borderId="48" xfId="0" applyNumberFormat="1" applyFont="1" applyFill="1" applyBorder="1" applyAlignment="1">
      <alignment horizontal="center" vertical="top"/>
    </xf>
    <xf numFmtId="0" fontId="3" fillId="2" borderId="53" xfId="0" applyFont="1" applyFill="1" applyBorder="1" applyAlignment="1">
      <alignment horizontal="center" vertical="center"/>
    </xf>
    <xf numFmtId="1" fontId="3" fillId="0" borderId="32" xfId="0" applyNumberFormat="1" applyFont="1" applyFill="1" applyBorder="1" applyAlignment="1">
      <alignment horizontal="center" vertical="center"/>
    </xf>
    <xf numFmtId="0" fontId="3" fillId="2" borderId="48" xfId="0" applyFont="1" applyFill="1" applyBorder="1" applyAlignment="1">
      <alignment horizontal="center"/>
    </xf>
    <xf numFmtId="1" fontId="3" fillId="0" borderId="0" xfId="0" applyNumberFormat="1" applyFont="1" applyFill="1" applyBorder="1" applyAlignment="1">
      <alignment horizontal="center" vertical="center"/>
    </xf>
    <xf numFmtId="1" fontId="3" fillId="2" borderId="48" xfId="0" applyNumberFormat="1" applyFont="1" applyFill="1" applyBorder="1" applyAlignment="1">
      <alignment horizontal="center"/>
    </xf>
    <xf numFmtId="1" fontId="3" fillId="2" borderId="1" xfId="0" applyNumberFormat="1" applyFont="1" applyFill="1" applyBorder="1" applyAlignment="1">
      <alignment horizontal="center"/>
    </xf>
    <xf numFmtId="1" fontId="3" fillId="5" borderId="1" xfId="0" applyNumberFormat="1" applyFont="1" applyFill="1" applyBorder="1" applyAlignment="1">
      <alignment horizontal="center"/>
    </xf>
    <xf numFmtId="1" fontId="3" fillId="2" borderId="32" xfId="0" applyNumberFormat="1" applyFont="1" applyFill="1" applyBorder="1" applyAlignment="1">
      <alignment horizontal="center"/>
    </xf>
    <xf numFmtId="1" fontId="3" fillId="2" borderId="27" xfId="0" applyNumberFormat="1" applyFont="1" applyFill="1" applyBorder="1" applyAlignment="1">
      <alignment horizontal="center"/>
    </xf>
    <xf numFmtId="1" fontId="3" fillId="4" borderId="1" xfId="0" applyNumberFormat="1" applyFont="1" applyFill="1" applyBorder="1" applyAlignment="1">
      <alignment horizontal="center"/>
    </xf>
    <xf numFmtId="1" fontId="3" fillId="6" borderId="1" xfId="0" applyNumberFormat="1" applyFont="1" applyFill="1" applyBorder="1" applyAlignment="1">
      <alignment horizontal="center"/>
    </xf>
    <xf numFmtId="1" fontId="3" fillId="4" borderId="32" xfId="0" applyNumberFormat="1" applyFont="1" applyFill="1" applyBorder="1" applyAlignment="1">
      <alignment horizontal="center"/>
    </xf>
    <xf numFmtId="1" fontId="3" fillId="4" borderId="27" xfId="0" applyNumberFormat="1" applyFont="1" applyFill="1" applyBorder="1" applyAlignment="1">
      <alignment horizontal="center"/>
    </xf>
    <xf numFmtId="1" fontId="3" fillId="7" borderId="1" xfId="0" applyNumberFormat="1" applyFont="1" applyFill="1" applyBorder="1" applyAlignment="1">
      <alignment horizontal="center"/>
    </xf>
    <xf numFmtId="1" fontId="3" fillId="8" borderId="1" xfId="0" applyNumberFormat="1" applyFont="1" applyFill="1" applyBorder="1" applyAlignment="1">
      <alignment horizontal="center"/>
    </xf>
    <xf numFmtId="1" fontId="3" fillId="7" borderId="32" xfId="0" applyNumberFormat="1" applyFont="1" applyFill="1" applyBorder="1" applyAlignment="1">
      <alignment horizontal="center"/>
    </xf>
    <xf numFmtId="1" fontId="3" fillId="7" borderId="27" xfId="0" applyNumberFormat="1" applyFont="1" applyFill="1" applyBorder="1" applyAlignment="1">
      <alignment horizontal="center"/>
    </xf>
    <xf numFmtId="1" fontId="3" fillId="0" borderId="6" xfId="0" applyNumberFormat="1" applyFont="1" applyFill="1" applyBorder="1" applyAlignment="1">
      <alignment horizontal="center"/>
    </xf>
    <xf numFmtId="1" fontId="3" fillId="5" borderId="6" xfId="0" applyNumberFormat="1" applyFont="1" applyFill="1" applyBorder="1" applyAlignment="1">
      <alignment horizontal="center"/>
    </xf>
    <xf numFmtId="1" fontId="3" fillId="0" borderId="46" xfId="0" applyNumberFormat="1" applyFont="1" applyFill="1" applyBorder="1" applyAlignment="1">
      <alignment horizontal="center"/>
    </xf>
    <xf numFmtId="1" fontId="3" fillId="0" borderId="7" xfId="0" applyNumberFormat="1" applyFont="1" applyFill="1" applyBorder="1" applyAlignment="1">
      <alignment horizontal="center"/>
    </xf>
    <xf numFmtId="0" fontId="0" fillId="0" borderId="0" xfId="0" applyFill="1"/>
    <xf numFmtId="0" fontId="0" fillId="0" borderId="54" xfId="0" applyFill="1" applyBorder="1"/>
    <xf numFmtId="0" fontId="0" fillId="11" borderId="0" xfId="0" applyFill="1"/>
    <xf numFmtId="0" fontId="0" fillId="11" borderId="0" xfId="0" applyFill="1" applyAlignment="1">
      <alignment wrapText="1"/>
    </xf>
    <xf numFmtId="0" fontId="15" fillId="11" borderId="0" xfId="0" applyFont="1" applyFill="1" applyBorder="1" applyAlignment="1" applyProtection="1">
      <alignment horizontal="right"/>
    </xf>
    <xf numFmtId="166" fontId="16" fillId="12" borderId="54" xfId="2" applyNumberFormat="1" applyFont="1" applyFill="1" applyBorder="1" applyAlignment="1">
      <alignment horizontal="center"/>
    </xf>
    <xf numFmtId="9" fontId="0" fillId="11" borderId="0" xfId="0" applyNumberFormat="1" applyFill="1"/>
    <xf numFmtId="0" fontId="12" fillId="11" borderId="0" xfId="0" applyFont="1" applyFill="1" applyAlignment="1">
      <alignment vertical="center" wrapText="1"/>
    </xf>
    <xf numFmtId="0" fontId="12" fillId="11" borderId="0" xfId="0" applyFont="1" applyFill="1" applyAlignment="1">
      <alignment vertical="center"/>
    </xf>
    <xf numFmtId="0" fontId="0" fillId="13" borderId="0" xfId="0" applyFill="1"/>
    <xf numFmtId="0" fontId="0" fillId="11" borderId="55" xfId="0" applyFill="1" applyBorder="1"/>
    <xf numFmtId="0" fontId="0" fillId="11" borderId="56" xfId="0" applyFill="1" applyBorder="1"/>
    <xf numFmtId="0" fontId="0" fillId="11" borderId="58" xfId="0" applyFill="1" applyBorder="1"/>
    <xf numFmtId="0" fontId="0" fillId="11" borderId="59" xfId="0" applyFill="1" applyBorder="1"/>
    <xf numFmtId="0" fontId="0" fillId="11" borderId="60" xfId="0" applyFill="1" applyBorder="1"/>
    <xf numFmtId="167" fontId="0" fillId="0" borderId="0" xfId="0" applyNumberFormat="1" applyFill="1"/>
    <xf numFmtId="168" fontId="0" fillId="0" borderId="54" xfId="3" applyNumberFormat="1" applyFont="1" applyFill="1" applyBorder="1"/>
    <xf numFmtId="9" fontId="0" fillId="0" borderId="0" xfId="0" applyNumberFormat="1" applyFill="1"/>
    <xf numFmtId="10" fontId="0" fillId="0" borderId="0" xfId="0" applyNumberFormat="1" applyFill="1"/>
    <xf numFmtId="9" fontId="19" fillId="11" borderId="0" xfId="3" applyFont="1" applyFill="1" applyBorder="1" applyAlignment="1">
      <alignment horizontal="center" wrapText="1"/>
    </xf>
    <xf numFmtId="10" fontId="16" fillId="12" borderId="54" xfId="3" applyNumberFormat="1" applyFont="1" applyFill="1" applyBorder="1" applyAlignment="1">
      <alignment horizontal="center"/>
    </xf>
    <xf numFmtId="44" fontId="0" fillId="12" borderId="54" xfId="4" applyFont="1" applyFill="1" applyBorder="1"/>
    <xf numFmtId="43" fontId="0" fillId="11" borderId="0" xfId="0" applyNumberFormat="1" applyFill="1"/>
    <xf numFmtId="43" fontId="0" fillId="11" borderId="57" xfId="0" applyNumberFormat="1" applyFill="1" applyBorder="1"/>
    <xf numFmtId="169" fontId="14" fillId="12" borderId="54" xfId="3" applyNumberFormat="1" applyFont="1" applyFill="1" applyBorder="1" applyAlignment="1">
      <alignment horizontal="center"/>
    </xf>
    <xf numFmtId="0" fontId="0" fillId="11" borderId="0" xfId="0" applyFill="1" applyAlignment="1">
      <alignment horizontal="right"/>
    </xf>
    <xf numFmtId="43" fontId="0" fillId="0" borderId="0" xfId="0" applyNumberFormat="1" applyFont="1"/>
    <xf numFmtId="168" fontId="0" fillId="11" borderId="0" xfId="0" applyNumberFormat="1" applyFill="1"/>
    <xf numFmtId="0" fontId="20" fillId="11" borderId="0" xfId="0" applyFont="1" applyFill="1" applyAlignment="1">
      <alignment wrapText="1"/>
    </xf>
    <xf numFmtId="0" fontId="0" fillId="0" borderId="0" xfId="0" applyAlignment="1">
      <alignment horizontal="left" vertical="top" wrapText="1"/>
    </xf>
    <xf numFmtId="0" fontId="0" fillId="0" borderId="1" xfId="0" applyBorder="1"/>
    <xf numFmtId="0" fontId="0" fillId="13" borderId="1" xfId="0" applyFill="1" applyBorder="1"/>
    <xf numFmtId="0" fontId="0" fillId="0" borderId="1" xfId="0" applyBorder="1" applyAlignment="1">
      <alignment wrapText="1"/>
    </xf>
    <xf numFmtId="0" fontId="0" fillId="0" borderId="1" xfId="0" applyFill="1" applyBorder="1"/>
    <xf numFmtId="0" fontId="0" fillId="0" borderId="33" xfId="0" applyBorder="1"/>
    <xf numFmtId="0" fontId="0" fillId="0" borderId="0" xfId="0" applyBorder="1"/>
    <xf numFmtId="0" fontId="0" fillId="0" borderId="0" xfId="0" applyBorder="1" applyAlignment="1">
      <alignment wrapText="1"/>
    </xf>
    <xf numFmtId="0" fontId="0" fillId="13" borderId="1" xfId="0" applyFill="1" applyBorder="1" applyAlignment="1">
      <alignment wrapText="1"/>
    </xf>
    <xf numFmtId="10" fontId="0" fillId="13" borderId="4" xfId="0" applyNumberFormat="1" applyFill="1" applyBorder="1"/>
    <xf numFmtId="0" fontId="0" fillId="0" borderId="33" xfId="0" applyFill="1" applyBorder="1"/>
    <xf numFmtId="0" fontId="0" fillId="0" borderId="0" xfId="0" applyFill="1" applyBorder="1"/>
    <xf numFmtId="0" fontId="0" fillId="0" borderId="0" xfId="0" applyBorder="1" applyAlignment="1">
      <alignment horizontal="left" wrapText="1"/>
    </xf>
    <xf numFmtId="16" fontId="0" fillId="0" borderId="0" xfId="0" applyNumberFormat="1" applyFill="1" applyAlignment="1">
      <alignment horizontal="right"/>
    </xf>
    <xf numFmtId="0" fontId="0" fillId="0" borderId="1" xfId="0" applyFill="1" applyBorder="1" applyAlignment="1">
      <alignment wrapText="1"/>
    </xf>
    <xf numFmtId="0" fontId="0" fillId="18" borderId="1" xfId="0" applyFill="1" applyBorder="1"/>
    <xf numFmtId="0" fontId="0" fillId="0" borderId="8" xfId="0" applyFill="1" applyBorder="1"/>
    <xf numFmtId="0" fontId="0" fillId="0" borderId="0" xfId="0" applyFill="1" applyAlignment="1">
      <alignment horizontal="right"/>
    </xf>
    <xf numFmtId="0" fontId="0" fillId="0" borderId="33" xfId="0" applyBorder="1" applyAlignment="1">
      <alignment wrapText="1"/>
    </xf>
    <xf numFmtId="43" fontId="0" fillId="0" borderId="0" xfId="0" applyNumberFormat="1"/>
    <xf numFmtId="0" fontId="0" fillId="0" borderId="0" xfId="0" applyFill="1" applyAlignment="1">
      <alignment horizontal="left" wrapText="1"/>
    </xf>
    <xf numFmtId="0" fontId="0" fillId="0" borderId="1" xfId="0" applyBorder="1" applyAlignment="1">
      <alignment horizontal="left" wrapText="1"/>
    </xf>
    <xf numFmtId="0" fontId="0" fillId="11" borderId="0" xfId="0" applyFill="1" applyBorder="1"/>
    <xf numFmtId="0" fontId="0" fillId="11" borderId="0" xfId="0" applyFill="1" applyBorder="1" applyAlignment="1">
      <alignment horizontal="left" vertical="top" wrapText="1"/>
    </xf>
    <xf numFmtId="170" fontId="17" fillId="0" borderId="54" xfId="4" applyNumberFormat="1" applyFont="1" applyFill="1" applyBorder="1" applyAlignment="1">
      <alignment horizontal="center"/>
    </xf>
    <xf numFmtId="0" fontId="0" fillId="0" borderId="54" xfId="0" applyFill="1" applyBorder="1" applyAlignment="1">
      <alignment horizontal="right"/>
    </xf>
    <xf numFmtId="170" fontId="0" fillId="0" borderId="0" xfId="4" applyNumberFormat="1" applyFont="1" applyFill="1"/>
    <xf numFmtId="0" fontId="22" fillId="0" borderId="0" xfId="0" applyFont="1" applyFill="1" applyBorder="1" applyAlignment="1" applyProtection="1">
      <alignment horizontal="right"/>
      <protection locked="0"/>
    </xf>
    <xf numFmtId="0" fontId="22" fillId="0" borderId="0" xfId="0" applyFont="1" applyFill="1" applyBorder="1" applyProtection="1">
      <protection locked="0"/>
    </xf>
    <xf numFmtId="0" fontId="0" fillId="11" borderId="0" xfId="0" applyFill="1" applyBorder="1" applyProtection="1"/>
    <xf numFmtId="0" fontId="0" fillId="0" borderId="0" xfId="0" applyFill="1" applyBorder="1" applyProtection="1"/>
    <xf numFmtId="0" fontId="0" fillId="0" borderId="0" xfId="0" applyProtection="1"/>
    <xf numFmtId="0" fontId="0" fillId="11" borderId="0" xfId="0" applyFill="1" applyProtection="1"/>
    <xf numFmtId="0" fontId="0" fillId="12" borderId="0" xfId="0" applyFill="1" applyProtection="1"/>
    <xf numFmtId="0" fontId="27" fillId="11" borderId="0" xfId="0" applyFont="1" applyFill="1" applyBorder="1" applyAlignment="1" applyProtection="1">
      <alignment horizontal="left"/>
    </xf>
    <xf numFmtId="0" fontId="0" fillId="0" borderId="0" xfId="0" applyFill="1" applyBorder="1" applyAlignment="1" applyProtection="1">
      <alignment horizontal="center"/>
    </xf>
    <xf numFmtId="170" fontId="24" fillId="12" borderId="0" xfId="4" applyNumberFormat="1" applyFont="1" applyFill="1" applyBorder="1" applyAlignment="1" applyProtection="1">
      <alignment horizontal="center"/>
    </xf>
    <xf numFmtId="0" fontId="0" fillId="10" borderId="0" xfId="0" applyFill="1" applyBorder="1" applyProtection="1"/>
    <xf numFmtId="0" fontId="23" fillId="10" borderId="0" xfId="0" applyFont="1" applyFill="1" applyBorder="1" applyAlignment="1" applyProtection="1">
      <alignment vertical="center"/>
    </xf>
    <xf numFmtId="0" fontId="25" fillId="10" borderId="0" xfId="5" applyFill="1" applyBorder="1" applyAlignment="1" applyProtection="1">
      <alignment vertical="center"/>
    </xf>
    <xf numFmtId="0" fontId="0" fillId="19" borderId="0" xfId="0" applyFill="1" applyProtection="1"/>
    <xf numFmtId="0" fontId="26" fillId="12" borderId="0" xfId="0" applyFont="1" applyFill="1" applyProtection="1"/>
    <xf numFmtId="0" fontId="28" fillId="11" borderId="0" xfId="0" applyFont="1" applyFill="1" applyBorder="1" applyAlignment="1" applyProtection="1">
      <alignment horizontal="left"/>
    </xf>
    <xf numFmtId="0" fontId="25" fillId="11" borderId="0" xfId="5" applyFill="1" applyBorder="1" applyAlignment="1" applyProtection="1"/>
    <xf numFmtId="0" fontId="0" fillId="0" borderId="0" xfId="0" applyAlignment="1">
      <alignment horizontal="center"/>
    </xf>
    <xf numFmtId="0" fontId="0" fillId="0" borderId="1" xfId="0" applyBorder="1" applyAlignment="1">
      <alignment horizontal="center" vertical="center" wrapText="1"/>
    </xf>
    <xf numFmtId="0" fontId="30"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30" fillId="0" borderId="8" xfId="0" applyFont="1" applyFill="1" applyBorder="1" applyAlignment="1">
      <alignment horizontal="center" vertical="center" wrapText="1"/>
    </xf>
    <xf numFmtId="0" fontId="3" fillId="20" borderId="23" xfId="0" applyFont="1" applyFill="1" applyBorder="1" applyAlignment="1">
      <alignment horizontal="center" vertical="center"/>
    </xf>
    <xf numFmtId="0" fontId="3" fillId="20" borderId="48" xfId="0" applyFont="1" applyFill="1" applyBorder="1" applyAlignment="1">
      <alignment horizontal="center" vertical="center"/>
    </xf>
    <xf numFmtId="0" fontId="3" fillId="20" borderId="1" xfId="0" applyFont="1" applyFill="1" applyBorder="1" applyAlignment="1">
      <alignment horizontal="center" vertical="center"/>
    </xf>
    <xf numFmtId="0" fontId="3" fillId="20" borderId="26" xfId="0" applyFont="1" applyFill="1" applyBorder="1" applyAlignment="1">
      <alignment horizontal="center" vertic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11" borderId="55" xfId="0" applyFill="1" applyBorder="1" applyAlignment="1">
      <alignment horizontal="left" vertical="top" wrapText="1"/>
    </xf>
    <xf numFmtId="0" fontId="0" fillId="11" borderId="56" xfId="0" applyFill="1" applyBorder="1" applyAlignment="1">
      <alignment horizontal="left" vertical="top" wrapText="1"/>
    </xf>
    <xf numFmtId="0" fontId="0" fillId="11" borderId="57" xfId="0" applyFill="1" applyBorder="1" applyAlignment="1">
      <alignment horizontal="left" vertical="top" wrapText="1"/>
    </xf>
    <xf numFmtId="0" fontId="0" fillId="11" borderId="0" xfId="0" applyFill="1" applyBorder="1" applyAlignment="1">
      <alignment horizontal="left" vertical="center" wrapText="1"/>
    </xf>
    <xf numFmtId="0" fontId="0" fillId="0" borderId="0" xfId="0" applyFill="1" applyAlignment="1">
      <alignment horizontal="left" wrapText="1"/>
    </xf>
    <xf numFmtId="0" fontId="0" fillId="0" borderId="1" xfId="0" applyBorder="1" applyAlignment="1">
      <alignment horizontal="left" wrapText="1"/>
    </xf>
    <xf numFmtId="0" fontId="0" fillId="14" borderId="34" xfId="0" applyFill="1" applyBorder="1" applyAlignment="1">
      <alignment horizontal="center"/>
    </xf>
    <xf numFmtId="0" fontId="0" fillId="14" borderId="35" xfId="0" applyFill="1" applyBorder="1" applyAlignment="1">
      <alignment horizontal="center"/>
    </xf>
    <xf numFmtId="0" fontId="0" fillId="14" borderId="36" xfId="0" applyFill="1" applyBorder="1" applyAlignment="1">
      <alignment horizontal="center"/>
    </xf>
    <xf numFmtId="0" fontId="0" fillId="15" borderId="34" xfId="0" applyFill="1" applyBorder="1" applyAlignment="1">
      <alignment horizontal="center"/>
    </xf>
    <xf numFmtId="0" fontId="0" fillId="15" borderId="35" xfId="0" applyFill="1" applyBorder="1" applyAlignment="1">
      <alignment horizontal="center"/>
    </xf>
    <xf numFmtId="0" fontId="0" fillId="15" borderId="36" xfId="0" applyFill="1" applyBorder="1" applyAlignment="1">
      <alignment horizontal="center"/>
    </xf>
    <xf numFmtId="0" fontId="0" fillId="17" borderId="34" xfId="0" applyFill="1" applyBorder="1" applyAlignment="1">
      <alignment horizontal="center"/>
    </xf>
    <xf numFmtId="0" fontId="0" fillId="17" borderId="35" xfId="0" applyFill="1" applyBorder="1" applyAlignment="1">
      <alignment horizontal="center"/>
    </xf>
    <xf numFmtId="0" fontId="0" fillId="17" borderId="36" xfId="0" applyFill="1" applyBorder="1" applyAlignment="1">
      <alignment horizontal="center"/>
    </xf>
    <xf numFmtId="0" fontId="0" fillId="16" borderId="34" xfId="0" applyFill="1" applyBorder="1" applyAlignment="1">
      <alignment horizontal="center"/>
    </xf>
    <xf numFmtId="0" fontId="0" fillId="16" borderId="35" xfId="0" applyFill="1" applyBorder="1" applyAlignment="1">
      <alignment horizontal="center"/>
    </xf>
    <xf numFmtId="0" fontId="0" fillId="16" borderId="36" xfId="0" applyFill="1" applyBorder="1" applyAlignment="1">
      <alignment horizontal="center"/>
    </xf>
    <xf numFmtId="0" fontId="0" fillId="16" borderId="34" xfId="0" applyFill="1" applyBorder="1" applyAlignment="1">
      <alignment horizontal="left" wrapText="1"/>
    </xf>
    <xf numFmtId="0" fontId="0" fillId="16" borderId="35" xfId="0" applyFill="1" applyBorder="1" applyAlignment="1">
      <alignment horizontal="left" wrapText="1"/>
    </xf>
    <xf numFmtId="0" fontId="0" fillId="16" borderId="36" xfId="0" applyFill="1" applyBorder="1" applyAlignment="1">
      <alignment horizontal="left" wrapText="1"/>
    </xf>
    <xf numFmtId="14" fontId="9" fillId="0" borderId="0" xfId="0" applyNumberFormat="1" applyFont="1" applyFill="1" applyBorder="1" applyAlignment="1">
      <alignment horizontal="center"/>
    </xf>
    <xf numFmtId="164" fontId="7" fillId="0" borderId="17"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4" fillId="0" borderId="39" xfId="0" applyNumberFormat="1" applyFont="1" applyFill="1" applyBorder="1" applyAlignment="1">
      <alignment horizontal="center" vertical="top" wrapText="1"/>
    </xf>
    <xf numFmtId="164" fontId="4" fillId="0" borderId="40" xfId="0" applyNumberFormat="1" applyFont="1" applyFill="1" applyBorder="1" applyAlignment="1">
      <alignment horizontal="center" vertical="top" wrapText="1"/>
    </xf>
    <xf numFmtId="164" fontId="4" fillId="0" borderId="41" xfId="0" applyNumberFormat="1" applyFont="1" applyFill="1" applyBorder="1" applyAlignment="1">
      <alignment horizontal="center" vertical="top" wrapText="1"/>
    </xf>
    <xf numFmtId="164" fontId="4" fillId="0" borderId="42"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4" fontId="4" fillId="0" borderId="27" xfId="0" applyNumberFormat="1" applyFont="1" applyFill="1" applyBorder="1" applyAlignment="1">
      <alignment horizontal="center" vertical="top" wrapText="1"/>
    </xf>
    <xf numFmtId="164" fontId="4" fillId="0" borderId="43" xfId="0" applyNumberFormat="1" applyFont="1" applyFill="1" applyBorder="1" applyAlignment="1">
      <alignment horizontal="center" vertical="top" wrapText="1"/>
    </xf>
    <xf numFmtId="164" fontId="4" fillId="0" borderId="23" xfId="0" applyNumberFormat="1" applyFont="1" applyFill="1" applyBorder="1" applyAlignment="1">
      <alignment horizontal="center" vertical="top" wrapText="1"/>
    </xf>
    <xf numFmtId="164" fontId="4" fillId="0" borderId="28" xfId="0" applyNumberFormat="1" applyFont="1" applyFill="1" applyBorder="1" applyAlignment="1">
      <alignment horizontal="center" vertical="top" wrapText="1"/>
    </xf>
    <xf numFmtId="0" fontId="0" fillId="0" borderId="0" xfId="0" applyAlignment="1">
      <alignment horizontal="center"/>
    </xf>
    <xf numFmtId="164" fontId="4" fillId="0" borderId="14"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3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31" xfId="0" applyNumberFormat="1" applyFont="1" applyFill="1" applyBorder="1" applyAlignment="1">
      <alignment horizontal="center" vertical="center" wrapText="1"/>
    </xf>
  </cellXfs>
  <cellStyles count="6">
    <cellStyle name="Comma" xfId="2" builtinId="3"/>
    <cellStyle name="Currency" xfId="4" builtinId="4"/>
    <cellStyle name="Hyperlink" xfId="5" builtinId="8"/>
    <cellStyle name="Normal" xfId="0" builtinId="0"/>
    <cellStyle name="Normal 2" xfId="1"/>
    <cellStyle name="Percent" xfId="3" builtinId="5"/>
  </cellStyles>
  <dxfs count="4">
    <dxf>
      <font>
        <b/>
        <i val="0"/>
        <color auto="1"/>
      </font>
    </dxf>
    <dxf>
      <fill>
        <patternFill>
          <bgColor rgb="FFFFFF00"/>
        </patternFill>
      </fill>
    </dxf>
    <dxf>
      <font>
        <color auto="1"/>
      </font>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s://csulb.financialaidtv.com/play/13876-upcoming-financial-aid-changes/50505-can-i-receive-pell-grant-if-i-go-school-year-round" TargetMode="External"/><Relationship Id="rId1" Type="http://schemas.openxmlformats.org/officeDocument/2006/relationships/hyperlink" Target="https://csulb.financialaidtv.com/play/1576-grant-programs/50505-can-i-receive-pell-grant-if-i-go-school-year-round"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36</xdr:col>
      <xdr:colOff>333375</xdr:colOff>
      <xdr:row>3</xdr:row>
      <xdr:rowOff>0</xdr:rowOff>
    </xdr:from>
    <xdr:to>
      <xdr:col>45</xdr:col>
      <xdr:colOff>257175</xdr:colOff>
      <xdr:row>4</xdr:row>
      <xdr:rowOff>171450</xdr:rowOff>
    </xdr:to>
    <xdr:sp macro="" textlink="">
      <xdr:nvSpPr>
        <xdr:cNvPr id="3" name="Text Box 20"/>
        <xdr:cNvSpPr txBox="1">
          <a:spLocks noChangeArrowheads="1"/>
        </xdr:cNvSpPr>
      </xdr:nvSpPr>
      <xdr:spPr bwMode="auto">
        <a:xfrm>
          <a:off x="16192500" y="571500"/>
          <a:ext cx="3352800" cy="36195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0000D4"/>
              </a:solidFill>
              <a:latin typeface="Arial"/>
              <a:cs typeface="Arial"/>
            </a:rPr>
            <a:t>$6,095 Maximum</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304800</xdr:colOff>
      <xdr:row>2</xdr:row>
      <xdr:rowOff>152400</xdr:rowOff>
    </xdr:from>
    <xdr:to>
      <xdr:col>43</xdr:col>
      <xdr:colOff>228600</xdr:colOff>
      <xdr:row>4</xdr:row>
      <xdr:rowOff>28575</xdr:rowOff>
    </xdr:to>
    <xdr:sp macro="" textlink="">
      <xdr:nvSpPr>
        <xdr:cNvPr id="2" name="Text Box 20"/>
        <xdr:cNvSpPr txBox="1">
          <a:spLocks noChangeArrowheads="1"/>
        </xdr:cNvSpPr>
      </xdr:nvSpPr>
      <xdr:spPr bwMode="auto">
        <a:xfrm>
          <a:off x="13087350" y="495300"/>
          <a:ext cx="3352800" cy="36195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0000D4"/>
              </a:solidFill>
              <a:latin typeface="Arial"/>
              <a:cs typeface="Arial"/>
            </a:rPr>
            <a:t>$6,095 Maximum</a:t>
          </a: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0</xdr:colOff>
      <xdr:row>3</xdr:row>
      <xdr:rowOff>0</xdr:rowOff>
    </xdr:from>
    <xdr:to>
      <xdr:col>45</xdr:col>
      <xdr:colOff>304800</xdr:colOff>
      <xdr:row>4</xdr:row>
      <xdr:rowOff>66675</xdr:rowOff>
    </xdr:to>
    <xdr:sp macro="" textlink="">
      <xdr:nvSpPr>
        <xdr:cNvPr id="2" name="Text Box 20"/>
        <xdr:cNvSpPr txBox="1">
          <a:spLocks noChangeArrowheads="1"/>
        </xdr:cNvSpPr>
      </xdr:nvSpPr>
      <xdr:spPr bwMode="auto">
        <a:xfrm>
          <a:off x="13925550" y="533400"/>
          <a:ext cx="3352800" cy="36195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0000D4"/>
              </a:solidFill>
              <a:latin typeface="Arial"/>
              <a:cs typeface="Arial"/>
            </a:rPr>
            <a:t>$6,095 Maximum</a:t>
          </a:r>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0</xdr:colOff>
      <xdr:row>3</xdr:row>
      <xdr:rowOff>0</xdr:rowOff>
    </xdr:from>
    <xdr:to>
      <xdr:col>44</xdr:col>
      <xdr:colOff>304800</xdr:colOff>
      <xdr:row>4</xdr:row>
      <xdr:rowOff>66675</xdr:rowOff>
    </xdr:to>
    <xdr:sp macro="" textlink="">
      <xdr:nvSpPr>
        <xdr:cNvPr id="3" name="Text Box 20"/>
        <xdr:cNvSpPr txBox="1">
          <a:spLocks noChangeArrowheads="1"/>
        </xdr:cNvSpPr>
      </xdr:nvSpPr>
      <xdr:spPr bwMode="auto">
        <a:xfrm>
          <a:off x="13163550" y="533400"/>
          <a:ext cx="3352800" cy="361950"/>
        </a:xfrm>
        <a:prstGeom prst="rect">
          <a:avLst/>
        </a:prstGeom>
        <a:solidFill>
          <a:srgbClr val="FFFFFF"/>
        </a:solidFill>
        <a:ln w="9525">
          <a:noFill/>
          <a:miter lim="800000"/>
          <a:headEnd/>
          <a:tailEnd/>
        </a:ln>
      </xdr:spPr>
      <xdr:txBody>
        <a:bodyPr vertOverflow="clip" wrap="square" lIns="45720" tIns="36576" rIns="45720" bIns="0" anchor="t" upright="1"/>
        <a:lstStyle/>
        <a:p>
          <a:pPr algn="ctr" rtl="0">
            <a:defRPr sz="1000"/>
          </a:pPr>
          <a:r>
            <a:rPr lang="en-US" sz="1800" b="0" i="0" u="none" strike="noStrike" baseline="0">
              <a:solidFill>
                <a:srgbClr val="0000D4"/>
              </a:solidFill>
              <a:latin typeface="Arial"/>
              <a:cs typeface="Arial"/>
            </a:rPr>
            <a:t>$6,095 Maximum</a:t>
          </a:r>
          <a:endParaRPr 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159997</xdr:colOff>
      <xdr:row>17</xdr:row>
      <xdr:rowOff>53576</xdr:rowOff>
    </xdr:from>
    <xdr:to>
      <xdr:col>4</xdr:col>
      <xdr:colOff>52552</xdr:colOff>
      <xdr:row>23</xdr:row>
      <xdr:rowOff>73269</xdr:rowOff>
    </xdr:to>
    <xdr:sp macro="" textlink="">
      <xdr:nvSpPr>
        <xdr:cNvPr id="16" name="TextBox 15"/>
        <xdr:cNvSpPr txBox="1"/>
      </xdr:nvSpPr>
      <xdr:spPr>
        <a:xfrm>
          <a:off x="453074" y="3592480"/>
          <a:ext cx="3035805" cy="1521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amount shall be used as an </a:t>
          </a:r>
          <a:r>
            <a:rPr lang="en-US" sz="1100" b="1">
              <a:solidFill>
                <a:schemeClr val="dk1"/>
              </a:solidFill>
              <a:effectLst/>
              <a:latin typeface="+mn-lt"/>
              <a:ea typeface="+mn-ea"/>
              <a:cs typeface="+mn-cs"/>
            </a:rPr>
            <a:t>estimate </a:t>
          </a:r>
          <a:r>
            <a:rPr lang="en-US" sz="1100">
              <a:solidFill>
                <a:schemeClr val="dk1"/>
              </a:solidFill>
              <a:effectLst/>
              <a:latin typeface="+mn-lt"/>
              <a:ea typeface="+mn-ea"/>
              <a:cs typeface="+mn-cs"/>
            </a:rPr>
            <a:t>and should not substitute your actual award</a:t>
          </a:r>
          <a:r>
            <a:rPr lang="en-US" sz="1000" b="0" i="0" baseline="0">
              <a:solidFill>
                <a:schemeClr val="dk1"/>
              </a:solidFill>
              <a:effectLst/>
              <a:latin typeface="Arial" panose="020B0604020202020204" pitchFamily="34" charset="0"/>
              <a:ea typeface="+mn-ea"/>
              <a:cs typeface="Arial" panose="020B0604020202020204" pitchFamily="34" charset="0"/>
            </a:rPr>
            <a:t>. To find </a:t>
          </a:r>
          <a:r>
            <a:rPr lang="en-US" sz="1100">
              <a:solidFill>
                <a:schemeClr val="dk1"/>
              </a:solidFill>
              <a:effectLst/>
              <a:latin typeface="+mn-lt"/>
              <a:ea typeface="+mn-ea"/>
              <a:cs typeface="+mn-cs"/>
            </a:rPr>
            <a:t>your official Summer Pell amount, review your financial aid award package.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learn more about Year-round</a:t>
          </a:r>
        </a:p>
        <a:p>
          <a:r>
            <a:rPr lang="en-US" sz="1100">
              <a:solidFill>
                <a:schemeClr val="dk1"/>
              </a:solidFill>
              <a:effectLst/>
              <a:latin typeface="+mn-lt"/>
              <a:ea typeface="+mn-ea"/>
              <a:cs typeface="+mn-cs"/>
            </a:rPr>
            <a:t>Pell, click on the Financial Aid video.</a:t>
          </a:r>
        </a:p>
        <a:p>
          <a:endParaRPr lang="en-US" sz="1100">
            <a:solidFill>
              <a:schemeClr val="dk1"/>
            </a:solidFill>
            <a:effectLst/>
            <a:latin typeface="+mn-lt"/>
            <a:ea typeface="+mn-ea"/>
            <a:cs typeface="+mn-cs"/>
          </a:endParaRPr>
        </a:p>
      </xdr:txBody>
    </xdr:sp>
    <xdr:clientData/>
  </xdr:twoCellAnchor>
  <xdr:twoCellAnchor>
    <xdr:from>
      <xdr:col>3</xdr:col>
      <xdr:colOff>2088425</xdr:colOff>
      <xdr:row>22</xdr:row>
      <xdr:rowOff>21980</xdr:rowOff>
    </xdr:from>
    <xdr:to>
      <xdr:col>3</xdr:col>
      <xdr:colOff>2856053</xdr:colOff>
      <xdr:row>22</xdr:row>
      <xdr:rowOff>629197</xdr:rowOff>
    </xdr:to>
    <xdr:grpSp>
      <xdr:nvGrpSpPr>
        <xdr:cNvPr id="4" name="Group 3">
          <a:hlinkClick xmlns:r="http://schemas.openxmlformats.org/officeDocument/2006/relationships" r:id="rId1"/>
        </xdr:cNvPr>
        <xdr:cNvGrpSpPr/>
      </xdr:nvGrpSpPr>
      <xdr:grpSpPr>
        <a:xfrm>
          <a:off x="2615963" y="4366845"/>
          <a:ext cx="767628" cy="607217"/>
          <a:chOff x="4572000" y="4460328"/>
          <a:chExt cx="762322" cy="607217"/>
        </a:xfrm>
      </xdr:grpSpPr>
      <xdr:pic>
        <xdr:nvPicPr>
          <xdr:cNvPr id="17" name="Picture 16" descr="24/7 Financial Aid TV ">
            <a:hlinkClick xmlns:r="http://schemas.openxmlformats.org/officeDocument/2006/relationships" r:id="rId2" tooltip="https://csulb.financialaidtv.com/play/13876-upcoming-financial-aid-changes/50505-can-i-receive-pell-grant-if-i-go-school-year-round"/>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0" y="4460328"/>
            <a:ext cx="762322" cy="6072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xdr:cNvGrpSpPr/>
        </xdr:nvGrpSpPr>
        <xdr:grpSpPr>
          <a:xfrm>
            <a:off x="4729655" y="4604843"/>
            <a:ext cx="387569" cy="302173"/>
            <a:chOff x="4407775" y="5156637"/>
            <a:chExt cx="387569" cy="302173"/>
          </a:xfrm>
        </xdr:grpSpPr>
        <xdr:sp macro="" textlink="">
          <xdr:nvSpPr>
            <xdr:cNvPr id="3" name="Rounded Rectangle 2"/>
            <xdr:cNvSpPr/>
          </xdr:nvSpPr>
          <xdr:spPr bwMode="auto">
            <a:xfrm>
              <a:off x="4407775" y="5156637"/>
              <a:ext cx="387569" cy="302173"/>
            </a:xfrm>
            <a:prstGeom prst="roundRect">
              <a:avLst/>
            </a:prstGeom>
            <a:solidFill>
              <a:schemeClr val="tx1">
                <a:alpha val="53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6" name="Isosceles Triangle 5"/>
            <xdr:cNvSpPr/>
          </xdr:nvSpPr>
          <xdr:spPr bwMode="auto">
            <a:xfrm rot="5400000">
              <a:off x="4514520" y="5223970"/>
              <a:ext cx="239767" cy="170793"/>
            </a:xfrm>
            <a:prstGeom prst="triangle">
              <a:avLst/>
            </a:prstGeom>
            <a:solidFill>
              <a:schemeClr val="bg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grpSp>
    </xdr:grpSp>
    <xdr:clientData/>
  </xdr:twoCellAnchor>
  <xdr:twoCellAnchor>
    <xdr:from>
      <xdr:col>3</xdr:col>
      <xdr:colOff>9524</xdr:colOff>
      <xdr:row>1</xdr:row>
      <xdr:rowOff>85725</xdr:rowOff>
    </xdr:from>
    <xdr:to>
      <xdr:col>4</xdr:col>
      <xdr:colOff>19050</xdr:colOff>
      <xdr:row>2</xdr:row>
      <xdr:rowOff>751554</xdr:rowOff>
    </xdr:to>
    <xdr:pic>
      <xdr:nvPicPr>
        <xdr:cNvPr id="9" name="Picture 2" descr="cid:image001.png@01D3BC7A.170E1FF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2924" y="219075"/>
          <a:ext cx="2914651" cy="799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studentaid.gov/help-center/answers/article/what-is-ef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2"/>
  <sheetViews>
    <sheetView topLeftCell="A150" zoomScale="85" zoomScaleNormal="85" workbookViewId="0">
      <selection activeCell="C179" sqref="C179"/>
    </sheetView>
  </sheetViews>
  <sheetFormatPr defaultRowHeight="12.75"/>
  <cols>
    <col min="3" max="3" width="29.42578125" customWidth="1"/>
    <col min="4" max="4" width="2.42578125" customWidth="1"/>
    <col min="5" max="5" width="13.42578125" customWidth="1"/>
    <col min="6" max="6" width="3.5703125" customWidth="1"/>
    <col min="7" max="7" width="9.140625" customWidth="1"/>
    <col min="8" max="8" width="2.85546875" customWidth="1"/>
    <col min="9" max="9" width="11.7109375" customWidth="1"/>
    <col min="10" max="10" width="2" customWidth="1"/>
    <col min="11" max="11" width="11.7109375" customWidth="1"/>
    <col min="12" max="12" width="2.28515625" customWidth="1"/>
    <col min="13" max="13" width="11.7109375" customWidth="1"/>
    <col min="14" max="14" width="2.140625" customWidth="1"/>
    <col min="15" max="15" width="11.7109375" customWidth="1"/>
    <col min="17" max="17" width="9.42578125" bestFit="1" customWidth="1"/>
    <col min="20" max="20" width="9.140625" bestFit="1" customWidth="1"/>
    <col min="22" max="22" width="76" customWidth="1"/>
    <col min="23" max="23" width="59.85546875" customWidth="1"/>
  </cols>
  <sheetData>
    <row r="1" spans="2:24" hidden="1">
      <c r="B1" s="278"/>
      <c r="C1" s="278"/>
      <c r="D1" s="278"/>
      <c r="E1" s="278"/>
      <c r="F1" s="278"/>
      <c r="G1" s="278"/>
      <c r="H1" s="278"/>
      <c r="I1" s="278"/>
      <c r="J1" s="278"/>
      <c r="K1" s="278"/>
      <c r="L1" s="278"/>
      <c r="M1" s="278"/>
      <c r="N1" s="278"/>
      <c r="O1" s="278"/>
      <c r="P1" s="278"/>
      <c r="Q1" s="278"/>
      <c r="R1" s="278"/>
    </row>
    <row r="2" spans="2:24" ht="13.5" hidden="1" thickBot="1">
      <c r="B2" s="278"/>
      <c r="C2" s="278"/>
      <c r="D2" s="278"/>
      <c r="E2" s="278"/>
      <c r="F2" s="278"/>
      <c r="G2" s="278"/>
      <c r="H2" s="278"/>
      <c r="I2" s="278"/>
      <c r="J2" s="278"/>
      <c r="K2" s="278"/>
      <c r="L2" s="278"/>
      <c r="M2" s="278"/>
      <c r="N2" s="278"/>
      <c r="O2" s="278"/>
      <c r="P2" s="278"/>
      <c r="Q2" s="278"/>
      <c r="R2" s="278"/>
    </row>
    <row r="3" spans="2:24" ht="13.5" hidden="1" thickBot="1">
      <c r="B3" s="278"/>
      <c r="C3" s="277" t="s">
        <v>122</v>
      </c>
      <c r="D3" s="278"/>
      <c r="E3" s="330" t="str">
        <f>Sheet1!D5</f>
        <v>6-8.99</v>
      </c>
      <c r="F3" s="278"/>
      <c r="G3" s="278"/>
      <c r="H3" s="278"/>
      <c r="I3" s="278"/>
      <c r="J3" s="278"/>
      <c r="K3" s="278"/>
      <c r="L3" s="278"/>
      <c r="M3" s="278"/>
      <c r="N3" s="278"/>
      <c r="O3" s="278"/>
      <c r="P3" s="278"/>
      <c r="Q3" s="278"/>
      <c r="R3" s="278"/>
    </row>
    <row r="4" spans="2:24" ht="13.5" hidden="1" thickBot="1">
      <c r="B4" s="278"/>
      <c r="C4" s="278"/>
      <c r="D4" s="278"/>
      <c r="E4" s="278"/>
      <c r="F4" s="278"/>
      <c r="G4" s="278"/>
      <c r="H4" s="278"/>
      <c r="I4" s="278"/>
      <c r="J4" s="278"/>
      <c r="K4" s="278"/>
      <c r="L4" s="278"/>
      <c r="M4" s="278"/>
      <c r="N4" s="278"/>
      <c r="O4" s="278"/>
      <c r="P4" s="278"/>
      <c r="Q4" s="278"/>
      <c r="R4" s="278"/>
      <c r="T4" s="359"/>
      <c r="U4" s="360"/>
      <c r="V4" s="361"/>
    </row>
    <row r="5" spans="2:24" ht="13.5" hidden="1" thickBot="1">
      <c r="B5" s="278"/>
      <c r="C5" s="277" t="s">
        <v>35</v>
      </c>
      <c r="D5" s="278"/>
      <c r="E5" s="359" t="str">
        <f>IF(E3="6-8.99","half time",IF(E3="9-11.99","Three-quarter time",IF(E3="12+","Full time","Less than half time")))</f>
        <v>half time</v>
      </c>
      <c r="F5" s="360"/>
      <c r="G5" s="361"/>
      <c r="H5" s="278"/>
      <c r="I5" s="278"/>
      <c r="J5" s="278"/>
      <c r="K5" s="278"/>
      <c r="L5" s="278"/>
      <c r="M5" s="278"/>
      <c r="N5" s="278"/>
      <c r="O5" s="278"/>
      <c r="P5" s="278"/>
      <c r="Q5" s="278"/>
      <c r="R5" s="278"/>
      <c r="T5" s="324"/>
    </row>
    <row r="6" spans="2:24" ht="34.5" hidden="1" thickBot="1">
      <c r="B6" s="278"/>
      <c r="C6" s="278"/>
      <c r="D6" s="278"/>
      <c r="E6" s="278"/>
      <c r="F6" s="278"/>
      <c r="G6" s="278"/>
      <c r="H6" s="278"/>
      <c r="I6" s="283" t="s">
        <v>38</v>
      </c>
      <c r="J6" s="284"/>
      <c r="K6" s="283" t="s">
        <v>36</v>
      </c>
      <c r="L6" s="284"/>
      <c r="M6" s="283" t="s">
        <v>39</v>
      </c>
      <c r="N6" s="284"/>
      <c r="O6" s="283" t="s">
        <v>37</v>
      </c>
      <c r="P6" s="278"/>
      <c r="Q6" s="278"/>
      <c r="R6" s="278"/>
      <c r="V6" t="s">
        <v>76</v>
      </c>
      <c r="W6" t="s">
        <v>77</v>
      </c>
    </row>
    <row r="7" spans="2:24" ht="27" hidden="1" thickBot="1">
      <c r="B7" s="278"/>
      <c r="C7" s="277" t="s">
        <v>31</v>
      </c>
      <c r="D7" s="278"/>
      <c r="E7" s="277">
        <f>Sheet1!D10</f>
        <v>2564</v>
      </c>
      <c r="F7" s="278"/>
      <c r="G7" s="279" t="s">
        <v>33</v>
      </c>
      <c r="H7" s="278"/>
      <c r="I7" s="281">
        <f>IFERROR(VLOOKUP(E7,'pell chart'!$A$5:$D$64,4),"")</f>
        <v>3945</v>
      </c>
      <c r="J7" s="278"/>
      <c r="K7" s="281">
        <f>IFERROR(VLOOKUP(E7,'pell chart'!$A$5:$G$64,7),"")</f>
        <v>2959</v>
      </c>
      <c r="L7" s="278"/>
      <c r="M7" s="281">
        <f>IFERROR(VLOOKUP(E7,'pell chart'!$A$5:$J$64,10),"")</f>
        <v>1973</v>
      </c>
      <c r="N7" s="278"/>
      <c r="O7" s="281">
        <f>IFERROR(VLOOKUP(E7,'pell chart'!$A$5:$M$64,13),"")</f>
        <v>986</v>
      </c>
      <c r="P7" s="278"/>
      <c r="Q7" s="278"/>
      <c r="R7" s="278"/>
      <c r="V7" t="s">
        <v>78</v>
      </c>
    </row>
    <row r="8" spans="2:24" ht="13.5" hidden="1" thickBot="1">
      <c r="B8" s="278"/>
      <c r="C8" s="278"/>
      <c r="D8" s="278"/>
      <c r="E8" s="278"/>
      <c r="F8" s="278"/>
      <c r="G8" s="278"/>
      <c r="H8" s="278"/>
      <c r="I8" s="278"/>
      <c r="J8" s="278"/>
      <c r="K8" s="278"/>
      <c r="L8" s="278"/>
      <c r="M8" s="278"/>
      <c r="N8" s="278"/>
      <c r="O8" s="278"/>
      <c r="P8" s="278"/>
      <c r="Q8" s="278"/>
      <c r="R8" s="278"/>
      <c r="S8" t="s">
        <v>0</v>
      </c>
      <c r="V8" t="s">
        <v>79</v>
      </c>
      <c r="X8" s="302"/>
    </row>
    <row r="9" spans="2:24" ht="19.5" hidden="1" thickBot="1">
      <c r="B9" s="278"/>
      <c r="C9" s="277" t="s">
        <v>32</v>
      </c>
      <c r="D9" s="278"/>
      <c r="E9" s="292">
        <v>4</v>
      </c>
      <c r="F9" s="278"/>
      <c r="G9" s="301" t="s">
        <v>80</v>
      </c>
      <c r="H9" s="278"/>
      <c r="I9" s="296">
        <f>IF(E5="full time",50%,IF(E5="three-quarter time",37.5%,IF(E5="half time",25%,IF(E5="less than half time",12.5%,""))))</f>
        <v>0.25</v>
      </c>
      <c r="J9" s="278"/>
      <c r="K9" s="301" t="s">
        <v>75</v>
      </c>
      <c r="L9" s="278"/>
      <c r="M9" s="300">
        <f>600%-E9</f>
        <v>2</v>
      </c>
      <c r="N9" s="278"/>
      <c r="O9" s="281"/>
      <c r="P9" s="278"/>
      <c r="Q9" s="298">
        <f>E13*K7</f>
        <v>0</v>
      </c>
      <c r="R9" s="278"/>
    </row>
    <row r="10" spans="2:24" ht="13.5" hidden="1" thickBot="1">
      <c r="B10" s="278"/>
      <c r="C10" s="278"/>
      <c r="D10" s="278"/>
      <c r="E10" s="278"/>
      <c r="F10" s="278"/>
      <c r="G10" s="278"/>
      <c r="H10" s="278"/>
      <c r="I10" s="278"/>
      <c r="J10" s="278"/>
      <c r="K10" s="278"/>
      <c r="L10" s="278"/>
      <c r="M10" s="278"/>
      <c r="N10" s="278"/>
      <c r="O10" s="278"/>
      <c r="P10" s="278"/>
      <c r="Q10" s="298">
        <f>E14*K7</f>
        <v>0</v>
      </c>
      <c r="R10" s="278"/>
      <c r="T10" s="368" t="s">
        <v>94</v>
      </c>
      <c r="U10" s="369"/>
      <c r="V10" s="370"/>
    </row>
    <row r="11" spans="2:24" ht="25.5" hidden="1" thickBot="1">
      <c r="B11" s="278"/>
      <c r="C11" s="277" t="s">
        <v>30</v>
      </c>
      <c r="D11" s="278"/>
      <c r="E11" s="292">
        <v>1</v>
      </c>
      <c r="F11" s="278"/>
      <c r="G11" s="304" t="s">
        <v>89</v>
      </c>
      <c r="H11" s="278"/>
      <c r="I11" s="296">
        <f>IF(ISNUMBER(Sheet1!D10),50%,"")</f>
        <v>0.5</v>
      </c>
      <c r="J11" s="278"/>
      <c r="K11" s="281"/>
      <c r="L11" s="278"/>
      <c r="M11" s="281"/>
      <c r="N11" s="278"/>
      <c r="O11" s="281"/>
      <c r="P11" s="278"/>
      <c r="Q11" s="298">
        <f>SUM(Q9+Q10)</f>
        <v>0</v>
      </c>
      <c r="R11" s="278"/>
      <c r="T11" s="310">
        <f>IF(U11="y",1,0)*1</f>
        <v>1</v>
      </c>
      <c r="U11" s="315" t="str">
        <f>IF(I9&lt;M9,"Y","N")</f>
        <v>Y</v>
      </c>
      <c r="V11" s="310" t="s">
        <v>87</v>
      </c>
    </row>
    <row r="12" spans="2:24" ht="13.5" hidden="1" thickBot="1">
      <c r="B12" s="278"/>
      <c r="C12" s="278"/>
      <c r="D12" s="278"/>
      <c r="E12" s="278"/>
      <c r="F12" s="278"/>
      <c r="G12" s="278"/>
      <c r="H12" s="278"/>
      <c r="I12" s="278"/>
      <c r="J12" s="278"/>
      <c r="K12" s="278"/>
      <c r="L12" s="278"/>
      <c r="M12" s="278"/>
      <c r="N12" s="278"/>
      <c r="O12" s="278"/>
      <c r="P12" s="278"/>
      <c r="Q12" s="298">
        <f>I9*K7</f>
        <v>739.75</v>
      </c>
      <c r="R12" s="278"/>
      <c r="T12" s="306">
        <f t="shared" ref="T12:T16" si="0">IF(U12="y",1,0)*1</f>
        <v>1</v>
      </c>
      <c r="U12" s="309" t="str">
        <f>IF(I9&lt;=I11,"Y","N")</f>
        <v>Y</v>
      </c>
      <c r="V12" s="306" t="s">
        <v>107</v>
      </c>
    </row>
    <row r="13" spans="2:24" ht="13.5" hidden="1" thickBot="1">
      <c r="B13" s="278"/>
      <c r="C13" s="278" t="s">
        <v>34</v>
      </c>
      <c r="D13" s="278"/>
      <c r="E13" s="282">
        <f>100%-E11</f>
        <v>0</v>
      </c>
      <c r="F13" s="278"/>
      <c r="G13" s="286"/>
      <c r="H13" s="287"/>
      <c r="I13" s="287"/>
      <c r="J13" s="287"/>
      <c r="K13" s="287"/>
      <c r="L13" s="287"/>
      <c r="M13" s="287"/>
      <c r="N13" s="287"/>
      <c r="O13" s="287"/>
      <c r="P13" s="287"/>
      <c r="Q13" s="299"/>
      <c r="R13" s="278"/>
      <c r="T13" s="306">
        <f t="shared" si="0"/>
        <v>0</v>
      </c>
      <c r="U13" s="309" t="str">
        <f>IF(E13&gt;0.01,"Y","N")</f>
        <v>N</v>
      </c>
      <c r="V13" s="306" t="s">
        <v>83</v>
      </c>
    </row>
    <row r="14" spans="2:24" hidden="1">
      <c r="B14" s="278"/>
      <c r="C14" s="278" t="s">
        <v>81</v>
      </c>
      <c r="D14" s="278"/>
      <c r="E14" s="314">
        <f>IF(E11-100%,I9-E13,0)</f>
        <v>0</v>
      </c>
      <c r="F14" s="278"/>
      <c r="G14" s="278"/>
      <c r="H14" s="278"/>
      <c r="I14" s="278"/>
      <c r="J14" s="278"/>
      <c r="K14" s="278"/>
      <c r="L14" s="278"/>
      <c r="M14" s="278"/>
      <c r="N14" s="278"/>
      <c r="O14" s="278"/>
      <c r="P14" s="278"/>
      <c r="Q14" s="278"/>
      <c r="R14" s="278"/>
      <c r="T14" s="306">
        <f t="shared" si="0"/>
        <v>1</v>
      </c>
      <c r="U14" s="309" t="str">
        <f>IF(E13&lt;I9,"Y","N")</f>
        <v>Y</v>
      </c>
      <c r="V14" s="307" t="s">
        <v>84</v>
      </c>
    </row>
    <row r="15" spans="2:24" ht="26.25" hidden="1" thickBot="1">
      <c r="B15" s="278"/>
      <c r="C15" s="278" t="s">
        <v>82</v>
      </c>
      <c r="D15" s="278"/>
      <c r="E15" s="303">
        <f>E13+E14</f>
        <v>0</v>
      </c>
      <c r="F15" s="278"/>
      <c r="G15" s="278"/>
      <c r="H15" s="278"/>
      <c r="I15" s="278"/>
      <c r="J15" s="278"/>
      <c r="K15" s="278"/>
      <c r="L15" s="278"/>
      <c r="M15" s="278"/>
      <c r="N15" s="278"/>
      <c r="O15" s="278"/>
      <c r="P15" s="278"/>
      <c r="Q15" s="278"/>
      <c r="R15" s="278"/>
      <c r="T15" s="306">
        <f t="shared" si="0"/>
        <v>1</v>
      </c>
      <c r="U15" s="309" t="str">
        <f>IF(AND(E13&lt;M9,E15&lt;M9),"Y","N")</f>
        <v>Y</v>
      </c>
      <c r="V15" s="308" t="s">
        <v>85</v>
      </c>
    </row>
    <row r="16" spans="2:24" ht="13.5" hidden="1" thickBot="1">
      <c r="B16" s="278"/>
      <c r="C16" s="278" t="s">
        <v>40</v>
      </c>
      <c r="D16" s="278"/>
      <c r="E16" s="297">
        <f>IF(E13&lt;51%,IF(E5="Full time",E13*I7,IF(E5="Three-quarter time",E13*K7,IF(E5="half time",E13*M7,IF(E5="less than half time",E13*O7)))),IF(E5="Full time",50%*I7,IF(E5="Three-quarter time",50%*K7,IF(E5="half time",50%*M7,IF(E5="less than half time",50%*O7)))))</f>
        <v>0</v>
      </c>
      <c r="F16" s="278"/>
      <c r="G16" s="362" t="s">
        <v>42</v>
      </c>
      <c r="H16" s="363"/>
      <c r="I16" s="363"/>
      <c r="J16" s="363"/>
      <c r="K16" s="363"/>
      <c r="L16" s="363"/>
      <c r="M16" s="363"/>
      <c r="N16" s="363"/>
      <c r="O16" s="363"/>
      <c r="P16" s="363"/>
      <c r="Q16" s="364"/>
      <c r="R16" s="278"/>
      <c r="T16" s="306">
        <f t="shared" si="0"/>
        <v>1</v>
      </c>
      <c r="U16" s="309" t="str">
        <f>IF(E15&lt;M9,"Y","N")</f>
        <v>Y</v>
      </c>
      <c r="V16" s="306" t="s">
        <v>86</v>
      </c>
    </row>
    <row r="17" spans="1:22" ht="13.5" hidden="1" thickBot="1">
      <c r="B17" s="278"/>
      <c r="C17" s="278"/>
      <c r="D17" s="278"/>
      <c r="E17" s="278"/>
      <c r="F17" s="278"/>
      <c r="G17" s="278"/>
      <c r="H17" s="278"/>
      <c r="I17" s="278"/>
      <c r="J17" s="278"/>
      <c r="K17" s="278"/>
      <c r="L17" s="278"/>
      <c r="M17" s="278"/>
      <c r="N17" s="278"/>
      <c r="O17" s="278"/>
      <c r="P17" s="278"/>
      <c r="Q17" s="278"/>
      <c r="R17" s="278"/>
      <c r="T17" s="306">
        <f>SUM(T11:T16)</f>
        <v>5</v>
      </c>
      <c r="U17" s="306"/>
      <c r="V17" s="306"/>
    </row>
    <row r="18" spans="1:22" ht="16.5" hidden="1" thickBot="1">
      <c r="B18" s="278"/>
      <c r="C18" s="278" t="s">
        <v>41</v>
      </c>
      <c r="D18" s="278"/>
      <c r="E18" s="295" t="str">
        <f>IF(AND(E9&lt;551%,E11=100%),"YES","NO ")</f>
        <v>YES</v>
      </c>
      <c r="F18" s="278"/>
      <c r="G18" s="288" t="s">
        <v>43</v>
      </c>
      <c r="H18" s="289"/>
      <c r="I18" s="289"/>
      <c r="J18" s="289"/>
      <c r="K18" s="289"/>
      <c r="L18" s="289"/>
      <c r="M18" s="289"/>
      <c r="N18" s="289"/>
      <c r="O18" s="289"/>
      <c r="P18" s="289"/>
      <c r="Q18" s="290"/>
      <c r="R18" s="278"/>
      <c r="T18" s="306"/>
      <c r="U18" s="306"/>
      <c r="V18" s="367" t="s">
        <v>88</v>
      </c>
    </row>
    <row r="19" spans="1:22" ht="15.75" hidden="1" thickBot="1">
      <c r="B19" s="278"/>
      <c r="C19" s="280" t="s">
        <v>123</v>
      </c>
      <c r="D19" s="278"/>
      <c r="E19" s="329">
        <f>I33</f>
        <v>987</v>
      </c>
      <c r="F19" s="327"/>
      <c r="G19" s="365"/>
      <c r="H19" s="365"/>
      <c r="I19" s="365"/>
      <c r="J19" s="365"/>
      <c r="K19" s="365"/>
      <c r="L19" s="365"/>
      <c r="M19" s="365"/>
      <c r="N19" s="365"/>
      <c r="O19" s="365"/>
      <c r="P19" s="365"/>
      <c r="Q19" s="365"/>
      <c r="R19" s="365"/>
      <c r="T19" s="306" t="s">
        <v>21</v>
      </c>
      <c r="U19" s="309">
        <f>IF(AND(T17=6,E5="less than half time"),(E13)*(O7),0)</f>
        <v>0</v>
      </c>
      <c r="V19" s="367"/>
    </row>
    <row r="20" spans="1:22" hidden="1">
      <c r="B20" s="278"/>
      <c r="C20" s="278"/>
      <c r="D20" s="278"/>
      <c r="E20" s="278"/>
      <c r="F20" s="327"/>
      <c r="G20" s="365"/>
      <c r="H20" s="365"/>
      <c r="I20" s="365"/>
      <c r="J20" s="365"/>
      <c r="K20" s="365"/>
      <c r="L20" s="365"/>
      <c r="M20" s="365"/>
      <c r="N20" s="365"/>
      <c r="O20" s="365"/>
      <c r="P20" s="365"/>
      <c r="Q20" s="365"/>
      <c r="R20" s="365"/>
      <c r="T20" s="306" t="s">
        <v>21</v>
      </c>
      <c r="U20" s="309">
        <f>IF(AND(E5="Less than half time",E11&lt;100%),0,0)</f>
        <v>0</v>
      </c>
      <c r="V20" s="326" t="s">
        <v>93</v>
      </c>
    </row>
    <row r="21" spans="1:22" ht="25.5" hidden="1">
      <c r="B21" s="278"/>
      <c r="C21" s="278"/>
      <c r="D21" s="278"/>
      <c r="E21" s="278"/>
      <c r="F21" s="327"/>
      <c r="G21" s="365"/>
      <c r="H21" s="365"/>
      <c r="I21" s="365"/>
      <c r="J21" s="365"/>
      <c r="K21" s="365"/>
      <c r="L21" s="365"/>
      <c r="M21" s="365"/>
      <c r="N21" s="365"/>
      <c r="O21" s="365"/>
      <c r="P21" s="365"/>
      <c r="Q21" s="365"/>
      <c r="R21" s="365"/>
      <c r="T21" s="306" t="s">
        <v>18</v>
      </c>
      <c r="U21" s="309">
        <f>IF(AND(T17=6,E5="full time"),(E15)*(I7),0)</f>
        <v>0</v>
      </c>
      <c r="V21" s="326" t="s">
        <v>92</v>
      </c>
    </row>
    <row r="22" spans="1:22" ht="25.5" hidden="1">
      <c r="B22" s="278"/>
      <c r="C22" s="278"/>
      <c r="D22" s="278"/>
      <c r="E22" s="278"/>
      <c r="F22" s="327"/>
      <c r="G22" s="328"/>
      <c r="H22" s="328"/>
      <c r="I22" s="328"/>
      <c r="J22" s="328"/>
      <c r="K22" s="328"/>
      <c r="L22" s="328"/>
      <c r="M22" s="328"/>
      <c r="N22" s="328"/>
      <c r="O22" s="328"/>
      <c r="P22" s="328"/>
      <c r="Q22" s="328"/>
      <c r="R22" s="328"/>
      <c r="T22" s="306" t="s">
        <v>74</v>
      </c>
      <c r="U22" s="306">
        <f>IF(AND(T17=6,E5="three-quarter time"),(E15)*(K7),0)</f>
        <v>0</v>
      </c>
      <c r="V22" s="326" t="s">
        <v>91</v>
      </c>
    </row>
    <row r="23" spans="1:22" ht="25.5" hidden="1">
      <c r="A23" s="276"/>
      <c r="B23" s="278"/>
      <c r="C23" s="278"/>
      <c r="D23" s="278"/>
      <c r="E23" s="278"/>
      <c r="F23" s="278"/>
      <c r="G23" s="278"/>
      <c r="H23" s="278"/>
      <c r="I23" s="278"/>
      <c r="J23" s="278"/>
      <c r="K23" s="278"/>
      <c r="L23" s="278"/>
      <c r="M23" s="278"/>
      <c r="N23" s="278"/>
      <c r="O23" s="278"/>
      <c r="P23" s="278"/>
      <c r="Q23" s="278"/>
      <c r="R23" s="278"/>
      <c r="S23" s="276"/>
      <c r="T23" s="309" t="s">
        <v>20</v>
      </c>
      <c r="U23" s="309">
        <f>IF(AND(T17=6,E5="half time"),(E15)*(M7),0)</f>
        <v>0</v>
      </c>
      <c r="V23" s="326" t="s">
        <v>90</v>
      </c>
    </row>
    <row r="24" spans="1:22" hidden="1">
      <c r="A24" s="276"/>
      <c r="B24" s="276"/>
      <c r="C24" s="276"/>
      <c r="D24" s="276"/>
      <c r="E24" s="276"/>
      <c r="F24" s="276"/>
      <c r="G24" s="276"/>
      <c r="H24" s="276"/>
      <c r="I24" s="276"/>
      <c r="J24" s="276"/>
      <c r="K24" s="276"/>
      <c r="L24" s="276"/>
      <c r="M24" s="276"/>
      <c r="N24" s="276"/>
      <c r="O24" s="276"/>
      <c r="P24" s="276"/>
      <c r="Q24" s="276"/>
      <c r="R24" s="276"/>
      <c r="S24" s="276"/>
      <c r="T24" s="276"/>
      <c r="U24" s="276"/>
      <c r="V24" s="305"/>
    </row>
    <row r="25" spans="1:22" ht="13.5" hidden="1" thickBot="1">
      <c r="A25" s="276"/>
      <c r="B25" s="276"/>
      <c r="C25" s="276"/>
      <c r="D25" s="276"/>
      <c r="E25" s="276"/>
      <c r="F25" s="276"/>
      <c r="G25" s="276"/>
      <c r="H25" s="276"/>
      <c r="I25" s="276">
        <f>IF(K11=" ","",0.5)</f>
        <v>0.5</v>
      </c>
      <c r="J25" s="276"/>
      <c r="K25" s="276"/>
      <c r="L25" s="276"/>
      <c r="M25" s="276"/>
      <c r="N25" s="276"/>
      <c r="O25" s="276"/>
      <c r="P25" s="276"/>
      <c r="Q25" s="276"/>
      <c r="R25" s="276"/>
      <c r="S25" s="276"/>
      <c r="T25" s="276"/>
      <c r="U25" s="276"/>
      <c r="V25" s="305"/>
    </row>
    <row r="26" spans="1:22" ht="13.5" hidden="1" thickBot="1">
      <c r="A26" s="276"/>
      <c r="B26" s="276"/>
      <c r="C26" s="276"/>
      <c r="D26" s="276"/>
      <c r="E26" s="276"/>
      <c r="F26" s="276"/>
      <c r="G26" s="276"/>
      <c r="H26" s="276"/>
      <c r="I26" s="276"/>
      <c r="J26" s="276"/>
      <c r="K26" s="276"/>
      <c r="L26" s="276"/>
      <c r="M26" s="276"/>
      <c r="N26" s="276"/>
      <c r="O26" s="276"/>
      <c r="P26" s="276"/>
      <c r="Q26" s="276"/>
      <c r="R26" s="276"/>
      <c r="S26" s="276"/>
      <c r="T26" s="377" t="s">
        <v>109</v>
      </c>
      <c r="U26" s="378"/>
      <c r="V26" s="379"/>
    </row>
    <row r="27" spans="1:22" hidden="1">
      <c r="A27" s="276"/>
      <c r="B27" s="276" t="s">
        <v>124</v>
      </c>
      <c r="C27" s="276"/>
      <c r="D27" s="276"/>
      <c r="E27" s="276"/>
      <c r="F27" s="276"/>
      <c r="G27" s="276"/>
      <c r="H27" s="276"/>
      <c r="I27" s="276"/>
      <c r="J27" s="276"/>
      <c r="K27" s="276"/>
      <c r="L27" s="276"/>
      <c r="M27" s="276"/>
      <c r="N27" s="276"/>
      <c r="O27" s="276"/>
      <c r="P27" s="276"/>
      <c r="Q27" s="276"/>
      <c r="R27" s="276"/>
      <c r="S27" s="276"/>
      <c r="T27" s="310">
        <f>IF(U27="y",1,0)*1</f>
        <v>0</v>
      </c>
      <c r="U27" s="276" t="str">
        <f>IF(E13&gt;0.01,"Y","N")</f>
        <v>N</v>
      </c>
      <c r="V27" s="306" t="s">
        <v>83</v>
      </c>
    </row>
    <row r="28" spans="1:22" hidden="1">
      <c r="A28" s="276"/>
      <c r="B28" s="276"/>
      <c r="C28" s="276"/>
      <c r="D28" s="276"/>
      <c r="E28" s="276"/>
      <c r="F28" s="276"/>
      <c r="G28" s="276"/>
      <c r="H28" s="276"/>
      <c r="I28" s="276"/>
      <c r="J28" s="276"/>
      <c r="K28" s="276"/>
      <c r="L28" s="276"/>
      <c r="M28" s="276"/>
      <c r="N28" s="276"/>
      <c r="O28" s="276"/>
      <c r="P28" s="276"/>
      <c r="Q28" s="276"/>
      <c r="R28" s="276"/>
      <c r="S28" s="276"/>
      <c r="T28" s="310">
        <f t="shared" ref="T28:T32" si="1">IF(U28="y",1,0)*1</f>
        <v>0</v>
      </c>
      <c r="U28" s="276" t="str">
        <f>IF(E13&gt;=I9,"Y","N")</f>
        <v>N</v>
      </c>
      <c r="V28" s="310" t="s">
        <v>108</v>
      </c>
    </row>
    <row r="29" spans="1:22" hidden="1">
      <c r="A29" s="276"/>
      <c r="B29" s="276"/>
      <c r="C29" s="276"/>
      <c r="D29" s="276"/>
      <c r="E29" s="276"/>
      <c r="F29" s="276"/>
      <c r="G29" s="276"/>
      <c r="H29" s="276" t="s">
        <v>18</v>
      </c>
      <c r="I29" s="276">
        <f>IFERROR(ROUND(IF(Sheet1!D5="12+",(I11)*I7),0),"")</f>
        <v>0</v>
      </c>
      <c r="J29" s="276"/>
      <c r="K29" s="276"/>
      <c r="L29" s="276"/>
      <c r="M29" s="276"/>
      <c r="N29" s="276"/>
      <c r="O29" s="276"/>
      <c r="P29" s="276"/>
      <c r="Q29" s="276"/>
      <c r="R29" s="276"/>
      <c r="S29" s="276"/>
      <c r="T29" s="310">
        <f t="shared" si="1"/>
        <v>1</v>
      </c>
      <c r="U29" s="276" t="str">
        <f>IF(I9&lt;M9,"Y","N")</f>
        <v>Y</v>
      </c>
      <c r="V29" s="310" t="s">
        <v>110</v>
      </c>
    </row>
    <row r="30" spans="1:22" hidden="1">
      <c r="A30" s="276"/>
      <c r="B30" s="276"/>
      <c r="C30" s="276"/>
      <c r="D30" s="276"/>
      <c r="E30" s="276"/>
      <c r="F30" s="276"/>
      <c r="G30" s="276"/>
      <c r="H30" s="276" t="s">
        <v>74</v>
      </c>
      <c r="I30" s="276">
        <f>IFERROR(ROUND(IF(Sheet1!D5="9-11.99",(I11)*K7,0),0),"")</f>
        <v>0</v>
      </c>
      <c r="J30" s="276"/>
      <c r="K30" s="276"/>
      <c r="L30" s="276"/>
      <c r="M30" s="276"/>
      <c r="N30" s="276"/>
      <c r="O30" s="276"/>
      <c r="P30" s="276"/>
      <c r="Q30" s="276"/>
      <c r="R30" s="276"/>
      <c r="S30" s="276"/>
      <c r="T30" s="310">
        <f t="shared" si="1"/>
        <v>1</v>
      </c>
      <c r="U30" s="276" t="str">
        <f>IF(I9&lt;=I11,"Y","N")</f>
        <v>Y</v>
      </c>
      <c r="V30" s="306" t="s">
        <v>107</v>
      </c>
    </row>
    <row r="31" spans="1:22" ht="25.5" hidden="1">
      <c r="A31" s="276"/>
      <c r="B31" s="276"/>
      <c r="C31" s="276"/>
      <c r="D31" s="276"/>
      <c r="E31" s="276"/>
      <c r="F31" s="276"/>
      <c r="G31" s="276"/>
      <c r="H31" s="276" t="s">
        <v>20</v>
      </c>
      <c r="I31" s="276">
        <f>IFERROR(ROUND(IF(Sheet1!D5="6-8.99",(I11)*M7,0),0),"")</f>
        <v>987</v>
      </c>
      <c r="J31" s="276"/>
      <c r="K31" s="276"/>
      <c r="L31" s="276"/>
      <c r="M31" s="276"/>
      <c r="N31" s="276"/>
      <c r="O31" s="276"/>
      <c r="P31" s="276"/>
      <c r="Q31" s="276"/>
      <c r="R31" s="276"/>
      <c r="S31" s="276"/>
      <c r="T31" s="310">
        <f t="shared" si="1"/>
        <v>1</v>
      </c>
      <c r="U31" s="285" t="str">
        <f>IF(AND(E13&lt;M9,E15&lt;M9),"Y","N")</f>
        <v>Y</v>
      </c>
      <c r="V31" s="313" t="s">
        <v>85</v>
      </c>
    </row>
    <row r="32" spans="1:22" hidden="1">
      <c r="A32" s="276"/>
      <c r="B32" s="276"/>
      <c r="C32" s="276"/>
      <c r="D32" s="276"/>
      <c r="E32" s="276"/>
      <c r="F32" s="276"/>
      <c r="G32" s="276"/>
      <c r="H32" s="276"/>
      <c r="I32" s="276"/>
      <c r="J32" s="276"/>
      <c r="K32" s="276"/>
      <c r="L32" s="276"/>
      <c r="M32" s="276"/>
      <c r="N32" s="276"/>
      <c r="O32" s="276"/>
      <c r="P32" s="276"/>
      <c r="Q32" s="276"/>
      <c r="R32" s="276"/>
      <c r="S32" s="276"/>
      <c r="T32" s="310">
        <f t="shared" si="1"/>
        <v>1</v>
      </c>
      <c r="U32" s="276" t="str">
        <f>IF(E15&lt;M9,"Y","N")</f>
        <v>Y</v>
      </c>
      <c r="V32" s="306" t="s">
        <v>86</v>
      </c>
    </row>
    <row r="33" spans="1:23" hidden="1">
      <c r="A33" s="276"/>
      <c r="B33" s="276"/>
      <c r="C33" s="276"/>
      <c r="D33" s="276"/>
      <c r="E33" s="276"/>
      <c r="F33" s="276"/>
      <c r="G33" s="276"/>
      <c r="H33" s="276"/>
      <c r="I33" s="331">
        <f>SUM(I29:I31)</f>
        <v>987</v>
      </c>
      <c r="J33" s="276"/>
      <c r="K33" s="276"/>
      <c r="L33" s="276"/>
      <c r="M33" s="276"/>
      <c r="N33" s="276"/>
      <c r="O33" s="276"/>
      <c r="P33" s="276"/>
      <c r="Q33" s="276"/>
      <c r="R33" s="276"/>
      <c r="S33" s="276"/>
      <c r="T33" s="310">
        <f>SUM(T27:T32)</f>
        <v>4</v>
      </c>
      <c r="U33" s="276"/>
      <c r="V33" s="305"/>
    </row>
    <row r="34" spans="1:23" hidden="1">
      <c r="A34" s="276"/>
      <c r="B34" s="276"/>
      <c r="C34" s="276"/>
      <c r="D34" s="276"/>
      <c r="E34" s="276"/>
      <c r="F34" s="276"/>
      <c r="G34" s="276"/>
      <c r="H34" s="276"/>
      <c r="I34" s="276"/>
      <c r="J34" s="276"/>
      <c r="K34" s="276"/>
      <c r="L34" s="276"/>
      <c r="M34" s="276"/>
      <c r="N34" s="276"/>
      <c r="O34" s="276"/>
      <c r="P34" s="276"/>
      <c r="Q34" s="276"/>
      <c r="R34" s="276"/>
      <c r="S34" s="276"/>
      <c r="T34" s="306" t="s">
        <v>21</v>
      </c>
      <c r="U34" s="309">
        <f>IF(AND(E5="Less than half time",E13&lt;100%),0,0)</f>
        <v>0</v>
      </c>
      <c r="V34" s="326" t="s">
        <v>111</v>
      </c>
    </row>
    <row r="35" spans="1:23" ht="25.5" hidden="1">
      <c r="A35" s="276"/>
      <c r="B35" s="276"/>
      <c r="C35" s="276"/>
      <c r="D35" s="276"/>
      <c r="E35" s="276"/>
      <c r="F35" s="276"/>
      <c r="G35" s="276"/>
      <c r="H35" s="276"/>
      <c r="I35" s="276"/>
      <c r="J35" s="276"/>
      <c r="K35" s="276"/>
      <c r="L35" s="276"/>
      <c r="M35" s="276"/>
      <c r="N35" s="276"/>
      <c r="O35" s="276"/>
      <c r="P35" s="276"/>
      <c r="Q35" s="276"/>
      <c r="R35" s="276"/>
      <c r="S35" s="276"/>
      <c r="T35" s="306" t="s">
        <v>21</v>
      </c>
      <c r="U35" s="307">
        <f>IF(AND(E5="Less than half time",E13&lt;100%),(E15)*(O7),0)</f>
        <v>0</v>
      </c>
      <c r="V35" s="326" t="s">
        <v>112</v>
      </c>
    </row>
    <row r="36" spans="1:23" ht="25.5" hidden="1">
      <c r="A36" s="276"/>
      <c r="B36" s="276"/>
      <c r="C36" s="276"/>
      <c r="D36" s="276"/>
      <c r="E36" s="276"/>
      <c r="F36" s="276"/>
      <c r="G36" s="276"/>
      <c r="H36" s="276"/>
      <c r="I36" s="276"/>
      <c r="J36" s="276"/>
      <c r="K36" s="276"/>
      <c r="L36" s="276"/>
      <c r="M36" s="276"/>
      <c r="N36" s="276"/>
      <c r="O36" s="276"/>
      <c r="P36" s="276"/>
      <c r="Q36" s="276"/>
      <c r="R36" s="276"/>
      <c r="S36" s="276"/>
      <c r="T36" s="306" t="s">
        <v>18</v>
      </c>
      <c r="U36" s="309">
        <f>IF(AND(T33=6,E5="full time"),(E15)*(I7),0)</f>
        <v>0</v>
      </c>
      <c r="V36" s="326" t="s">
        <v>92</v>
      </c>
    </row>
    <row r="37" spans="1:23" ht="25.5" hidden="1">
      <c r="A37" s="276"/>
      <c r="B37" s="276"/>
      <c r="C37" s="276"/>
      <c r="D37" s="276"/>
      <c r="E37" s="276"/>
      <c r="F37" s="276"/>
      <c r="G37" s="276"/>
      <c r="H37" s="276"/>
      <c r="I37" s="276"/>
      <c r="J37" s="276"/>
      <c r="K37" s="276"/>
      <c r="L37" s="276"/>
      <c r="M37" s="276"/>
      <c r="N37" s="276"/>
      <c r="O37" s="276"/>
      <c r="P37" s="276"/>
      <c r="Q37" s="276"/>
      <c r="R37" s="276"/>
      <c r="S37" s="276"/>
      <c r="T37" s="306" t="s">
        <v>74</v>
      </c>
      <c r="U37" s="306">
        <f>IF(AND(T33=6,E5="three-quarter time"),(E15)*(K7),0)</f>
        <v>0</v>
      </c>
      <c r="V37" s="326" t="s">
        <v>91</v>
      </c>
    </row>
    <row r="38" spans="1:23" ht="25.5" hidden="1">
      <c r="A38" s="276"/>
      <c r="B38" s="276"/>
      <c r="C38" s="276"/>
      <c r="D38" s="276"/>
      <c r="E38" s="276"/>
      <c r="F38" s="276"/>
      <c r="G38" s="276"/>
      <c r="H38" s="276"/>
      <c r="I38" s="276"/>
      <c r="J38" s="276"/>
      <c r="K38" s="276"/>
      <c r="L38" s="276"/>
      <c r="M38" s="276"/>
      <c r="N38" s="276"/>
      <c r="O38" s="276"/>
      <c r="P38" s="276"/>
      <c r="Q38" s="276"/>
      <c r="R38" s="276"/>
      <c r="S38" s="276"/>
      <c r="T38" s="309" t="s">
        <v>20</v>
      </c>
      <c r="U38" s="309">
        <f>IF(AND(T33=6,E5="half time"),(E15)*(M7),0)</f>
        <v>0</v>
      </c>
      <c r="V38" s="326" t="s">
        <v>90</v>
      </c>
    </row>
    <row r="39" spans="1:23" hidden="1">
      <c r="A39" s="276"/>
      <c r="B39" s="276"/>
      <c r="C39" s="276"/>
      <c r="D39" s="276"/>
      <c r="E39" s="276"/>
      <c r="F39" s="276"/>
      <c r="G39" s="276"/>
      <c r="H39" s="276"/>
      <c r="I39" s="276"/>
      <c r="J39" s="276"/>
      <c r="K39" s="276"/>
      <c r="L39" s="276"/>
      <c r="M39" s="276"/>
      <c r="N39" s="276"/>
      <c r="O39" s="276"/>
      <c r="P39" s="276"/>
      <c r="Q39" s="276"/>
      <c r="R39" s="276"/>
      <c r="S39" s="276"/>
      <c r="T39" s="316"/>
      <c r="U39" s="316"/>
      <c r="V39" s="317"/>
    </row>
    <row r="40" spans="1:23" ht="13.5" hidden="1" thickBot="1">
      <c r="A40" s="276"/>
      <c r="B40" s="276"/>
      <c r="C40" s="276"/>
      <c r="D40" s="276"/>
      <c r="E40" s="276"/>
      <c r="F40" s="276"/>
      <c r="G40" s="276"/>
      <c r="H40" s="276"/>
      <c r="I40" s="276"/>
      <c r="J40" s="276"/>
      <c r="K40" s="276"/>
      <c r="L40" s="276"/>
      <c r="M40" s="276"/>
      <c r="N40" s="276"/>
      <c r="O40" s="276"/>
      <c r="P40" s="276"/>
      <c r="Q40" s="276"/>
      <c r="R40" s="276"/>
      <c r="S40" s="276"/>
      <c r="T40" s="316"/>
      <c r="U40" s="316"/>
      <c r="V40" s="317"/>
    </row>
    <row r="41" spans="1:23" ht="13.5" hidden="1" thickBot="1">
      <c r="A41" s="276"/>
      <c r="B41" s="276"/>
      <c r="C41" s="276"/>
      <c r="D41" s="276"/>
      <c r="E41" s="276"/>
      <c r="F41" s="276"/>
      <c r="G41" s="276"/>
      <c r="H41" s="276"/>
      <c r="I41" s="276"/>
      <c r="J41" s="276"/>
      <c r="K41" s="276"/>
      <c r="L41" s="276"/>
      <c r="M41" s="276"/>
      <c r="N41" s="276"/>
      <c r="O41" s="276"/>
      <c r="P41" s="276"/>
      <c r="Q41" s="276"/>
      <c r="R41" s="276"/>
      <c r="S41" s="318" t="s">
        <v>114</v>
      </c>
      <c r="T41" s="380" t="s">
        <v>113</v>
      </c>
      <c r="U41" s="381"/>
      <c r="V41" s="382"/>
    </row>
    <row r="42" spans="1:23" hidden="1">
      <c r="A42" s="276"/>
      <c r="B42" s="276"/>
      <c r="C42" s="276"/>
      <c r="D42" s="276"/>
      <c r="E42" s="276"/>
      <c r="F42" s="276"/>
      <c r="G42" s="276"/>
      <c r="H42" s="276"/>
      <c r="I42" s="276"/>
      <c r="J42" s="276"/>
      <c r="K42" s="276"/>
      <c r="L42" s="276"/>
      <c r="M42" s="276"/>
      <c r="N42" s="276"/>
      <c r="O42" s="276"/>
      <c r="P42" s="276"/>
      <c r="Q42" s="276"/>
      <c r="R42" s="276"/>
      <c r="S42" s="276"/>
      <c r="T42" s="310">
        <f>IF(U42="y",1,0)*1</f>
        <v>0</v>
      </c>
      <c r="U42" s="276" t="str">
        <f>IF(E13&gt;0.01,"Y","N")</f>
        <v>N</v>
      </c>
      <c r="V42" s="306" t="s">
        <v>83</v>
      </c>
      <c r="W42" s="310"/>
    </row>
    <row r="43" spans="1:23" ht="25.5" hidden="1">
      <c r="A43" s="276"/>
      <c r="B43" s="276"/>
      <c r="C43" s="276"/>
      <c r="D43" s="276"/>
      <c r="E43" s="276"/>
      <c r="F43" s="276"/>
      <c r="G43" s="276"/>
      <c r="H43" s="276"/>
      <c r="I43" s="276"/>
      <c r="J43" s="276"/>
      <c r="K43" s="276"/>
      <c r="L43" s="276"/>
      <c r="M43" s="276"/>
      <c r="N43" s="276"/>
      <c r="O43" s="276"/>
      <c r="P43" s="276"/>
      <c r="Q43" s="276"/>
      <c r="R43" s="276"/>
      <c r="S43" s="276"/>
      <c r="T43" s="310">
        <f t="shared" ref="T43:T47" si="2">IF(U43="y",1,0)*1</f>
        <v>0</v>
      </c>
      <c r="U43" s="276" t="str">
        <f>IF(AND(E13&gt;=I9,E13&gt;=M9),"Y","N")</f>
        <v>N</v>
      </c>
      <c r="V43" s="323" t="s">
        <v>115</v>
      </c>
    </row>
    <row r="44" spans="1:23" hidden="1">
      <c r="A44" s="276"/>
      <c r="B44" s="276"/>
      <c r="C44" s="276"/>
      <c r="D44" s="276"/>
      <c r="E44" s="276"/>
      <c r="F44" s="276"/>
      <c r="G44" s="276"/>
      <c r="H44" s="276"/>
      <c r="I44" s="276"/>
      <c r="J44" s="276"/>
      <c r="K44" s="276"/>
      <c r="L44" s="276"/>
      <c r="M44" s="276"/>
      <c r="N44" s="276"/>
      <c r="O44" s="276"/>
      <c r="P44" s="276"/>
      <c r="Q44" s="276"/>
      <c r="R44" s="276"/>
      <c r="S44" s="276"/>
      <c r="T44" s="310">
        <f t="shared" si="2"/>
        <v>0</v>
      </c>
      <c r="U44" s="316" t="str">
        <f>IF(I9&gt;M9,"Y","N")</f>
        <v>N</v>
      </c>
      <c r="V44" s="310" t="s">
        <v>116</v>
      </c>
    </row>
    <row r="45" spans="1:23" hidden="1">
      <c r="A45" s="276"/>
      <c r="B45" s="276"/>
      <c r="C45" s="276"/>
      <c r="D45" s="276"/>
      <c r="E45" s="276"/>
      <c r="F45" s="276"/>
      <c r="G45" s="276"/>
      <c r="H45" s="276"/>
      <c r="I45" s="276"/>
      <c r="J45" s="276"/>
      <c r="K45" s="276"/>
      <c r="L45" s="276"/>
      <c r="M45" s="276"/>
      <c r="N45" s="276"/>
      <c r="O45" s="276"/>
      <c r="P45" s="276"/>
      <c r="Q45" s="276"/>
      <c r="R45" s="276"/>
      <c r="S45" s="276"/>
      <c r="T45" s="310">
        <f t="shared" si="2"/>
        <v>1</v>
      </c>
      <c r="U45" s="316" t="str">
        <f>IF(I9&lt;I11,"Y","N")</f>
        <v>Y</v>
      </c>
      <c r="V45" s="306" t="s">
        <v>107</v>
      </c>
    </row>
    <row r="46" spans="1:23" ht="38.25" hidden="1">
      <c r="A46" s="276"/>
      <c r="B46" s="276"/>
      <c r="C46" s="276"/>
      <c r="D46" s="276"/>
      <c r="E46" s="276"/>
      <c r="F46" s="276"/>
      <c r="G46" s="276"/>
      <c r="H46" s="276"/>
      <c r="I46" s="276"/>
      <c r="J46" s="276"/>
      <c r="K46" s="276"/>
      <c r="L46" s="276"/>
      <c r="M46" s="276"/>
      <c r="N46" s="276"/>
      <c r="O46" s="276"/>
      <c r="P46" s="276"/>
      <c r="Q46" s="276"/>
      <c r="R46" s="276"/>
      <c r="S46" s="276"/>
      <c r="T46" s="310">
        <f t="shared" si="2"/>
        <v>0</v>
      </c>
      <c r="U46" s="316" t="str">
        <f>IF(AND(E13&gt;I9,E15&gt;M9),"Y","N")</f>
        <v>N</v>
      </c>
      <c r="V46" s="319" t="s">
        <v>117</v>
      </c>
    </row>
    <row r="47" spans="1:23" hidden="1">
      <c r="A47" s="276"/>
      <c r="B47" s="276"/>
      <c r="C47" s="276"/>
      <c r="D47" s="276"/>
      <c r="E47" s="276"/>
      <c r="F47" s="276"/>
      <c r="G47" s="276"/>
      <c r="H47" s="276"/>
      <c r="I47" s="276"/>
      <c r="J47" s="276"/>
      <c r="K47" s="276"/>
      <c r="L47" s="276"/>
      <c r="M47" s="276"/>
      <c r="N47" s="276"/>
      <c r="O47" s="276"/>
      <c r="P47" s="276"/>
      <c r="Q47" s="276"/>
      <c r="R47" s="276"/>
      <c r="S47" s="276"/>
      <c r="T47" s="310">
        <f t="shared" si="2"/>
        <v>0</v>
      </c>
      <c r="U47" s="316" t="str">
        <f>IF(E15&gt;M9,"Y","N")</f>
        <v>N</v>
      </c>
      <c r="V47" s="306" t="s">
        <v>86</v>
      </c>
    </row>
    <row r="48" spans="1:23" hidden="1">
      <c r="A48" s="276"/>
      <c r="B48" s="276"/>
      <c r="C48" s="276"/>
      <c r="D48" s="276"/>
      <c r="E48" s="276"/>
      <c r="F48" s="276"/>
      <c r="G48" s="276"/>
      <c r="H48" s="276"/>
      <c r="I48" s="276"/>
      <c r="J48" s="276"/>
      <c r="K48" s="276"/>
      <c r="L48" s="276"/>
      <c r="M48" s="276"/>
      <c r="N48" s="276"/>
      <c r="O48" s="276"/>
      <c r="P48" s="276"/>
      <c r="Q48" s="276"/>
      <c r="R48" s="276"/>
      <c r="S48" s="276"/>
      <c r="T48" s="321">
        <f>SUM(T42:T47)</f>
        <v>1</v>
      </c>
      <c r="U48" s="316"/>
      <c r="V48" s="311"/>
      <c r="W48" s="311"/>
    </row>
    <row r="49" spans="1:23" hidden="1">
      <c r="A49" s="276"/>
      <c r="B49" s="276"/>
      <c r="C49" s="276"/>
      <c r="D49" s="276"/>
      <c r="E49" s="276"/>
      <c r="F49" s="276"/>
      <c r="G49" s="276"/>
      <c r="H49" s="276"/>
      <c r="I49" s="276"/>
      <c r="J49" s="276"/>
      <c r="K49" s="276"/>
      <c r="L49" s="276"/>
      <c r="M49" s="276"/>
      <c r="N49" s="276"/>
      <c r="O49" s="276"/>
      <c r="P49" s="276"/>
      <c r="Q49" s="276"/>
      <c r="R49" s="276"/>
      <c r="S49" s="276"/>
      <c r="T49" s="306" t="s">
        <v>21</v>
      </c>
      <c r="U49" s="309">
        <f>IF(AND(E20="Less than half time",E28&lt;100%),0,0)</f>
        <v>0</v>
      </c>
      <c r="V49" s="311"/>
      <c r="W49" s="311"/>
    </row>
    <row r="50" spans="1:23" ht="25.5" hidden="1">
      <c r="A50" s="276"/>
      <c r="B50" s="276"/>
      <c r="C50" s="276"/>
      <c r="D50" s="276"/>
      <c r="E50" s="276"/>
      <c r="F50" s="276"/>
      <c r="G50" s="276"/>
      <c r="H50" s="276"/>
      <c r="I50" s="276"/>
      <c r="J50" s="276"/>
      <c r="K50" s="276"/>
      <c r="L50" s="276"/>
      <c r="M50" s="276"/>
      <c r="N50" s="276"/>
      <c r="O50" s="276"/>
      <c r="P50" s="276"/>
      <c r="Q50" s="276"/>
      <c r="R50" s="276"/>
      <c r="S50" s="276"/>
      <c r="T50" s="320" t="s">
        <v>21</v>
      </c>
      <c r="U50" s="307">
        <f>IF(AND(E5="Less than half time",E11&lt;100%),(M9)*(O7),0)</f>
        <v>0</v>
      </c>
      <c r="V50" s="326" t="s">
        <v>112</v>
      </c>
      <c r="W50" s="311"/>
    </row>
    <row r="51" spans="1:23" ht="25.5" hidden="1">
      <c r="A51" s="276"/>
      <c r="B51" s="276"/>
      <c r="C51" s="276"/>
      <c r="D51" s="276"/>
      <c r="E51" s="276"/>
      <c r="F51" s="276"/>
      <c r="G51" s="276"/>
      <c r="H51" s="276"/>
      <c r="I51" s="276"/>
      <c r="J51" s="276"/>
      <c r="K51" s="276"/>
      <c r="L51" s="276"/>
      <c r="M51" s="276"/>
      <c r="N51" s="276"/>
      <c r="O51" s="276"/>
      <c r="P51" s="276"/>
      <c r="Q51" s="276"/>
      <c r="R51" s="276"/>
      <c r="S51" s="276"/>
      <c r="T51" s="306" t="s">
        <v>18</v>
      </c>
      <c r="U51" s="309">
        <f>IF(AND(T48=6,E5="full time"),(M9)*(I7),0)</f>
        <v>0</v>
      </c>
      <c r="V51" s="326" t="s">
        <v>92</v>
      </c>
      <c r="W51" s="311"/>
    </row>
    <row r="52" spans="1:23" ht="25.5" hidden="1">
      <c r="A52" s="276"/>
      <c r="B52" s="276"/>
      <c r="C52" s="276"/>
      <c r="D52" s="276"/>
      <c r="E52" s="276"/>
      <c r="F52" s="276"/>
      <c r="G52" s="276"/>
      <c r="H52" s="276"/>
      <c r="I52" s="276"/>
      <c r="J52" s="276"/>
      <c r="K52" s="276"/>
      <c r="L52" s="276"/>
      <c r="M52" s="276"/>
      <c r="N52" s="276"/>
      <c r="O52" s="276"/>
      <c r="P52" s="276"/>
      <c r="Q52" s="276"/>
      <c r="R52" s="276"/>
      <c r="S52" s="276"/>
      <c r="T52" s="306" t="s">
        <v>74</v>
      </c>
      <c r="U52" s="306">
        <f>IF(AND(T48=6,E5="three-quarter time"),(M9)*(K7),0)</f>
        <v>0</v>
      </c>
      <c r="V52" s="326" t="s">
        <v>91</v>
      </c>
      <c r="W52" s="311"/>
    </row>
    <row r="53" spans="1:23" ht="25.5" hidden="1">
      <c r="A53" s="276"/>
      <c r="B53" s="276"/>
      <c r="C53" s="276"/>
      <c r="D53" s="276"/>
      <c r="E53" s="276"/>
      <c r="F53" s="276"/>
      <c r="G53" s="276"/>
      <c r="H53" s="276"/>
      <c r="I53" s="276"/>
      <c r="J53" s="276"/>
      <c r="K53" s="276"/>
      <c r="L53" s="276"/>
      <c r="M53" s="276"/>
      <c r="N53" s="276"/>
      <c r="O53" s="276"/>
      <c r="P53" s="276"/>
      <c r="Q53" s="276"/>
      <c r="R53" s="276"/>
      <c r="S53" s="276"/>
      <c r="T53" s="309" t="s">
        <v>20</v>
      </c>
      <c r="U53" s="309">
        <f>IF(AND(T48=6,E5="half time"),(M9)*(M7),0)</f>
        <v>0</v>
      </c>
      <c r="V53" s="326" t="s">
        <v>90</v>
      </c>
      <c r="W53" s="311"/>
    </row>
    <row r="54" spans="1:23" hidden="1">
      <c r="A54" s="276"/>
      <c r="B54" s="276"/>
      <c r="C54" s="276"/>
      <c r="D54" s="276"/>
      <c r="E54" s="276"/>
      <c r="F54" s="276"/>
      <c r="G54" s="276"/>
      <c r="H54" s="276"/>
      <c r="I54" s="276"/>
      <c r="J54" s="276"/>
      <c r="K54" s="276"/>
      <c r="L54" s="276"/>
      <c r="M54" s="276"/>
      <c r="N54" s="276"/>
      <c r="O54" s="276"/>
      <c r="P54" s="276"/>
      <c r="Q54" s="276"/>
      <c r="R54" s="276"/>
      <c r="S54" s="276"/>
      <c r="T54" s="316"/>
      <c r="U54" s="316"/>
      <c r="V54" s="311"/>
      <c r="W54" s="311"/>
    </row>
    <row r="55" spans="1:23" hidden="1">
      <c r="A55" s="276"/>
      <c r="B55" s="276"/>
      <c r="C55" s="276"/>
      <c r="D55" s="276"/>
      <c r="E55" s="276"/>
      <c r="F55" s="276"/>
      <c r="G55" s="276"/>
      <c r="H55" s="276"/>
      <c r="I55" s="276"/>
      <c r="J55" s="276"/>
      <c r="K55" s="276"/>
      <c r="L55" s="276"/>
      <c r="M55" s="276"/>
      <c r="N55" s="276"/>
      <c r="O55" s="276"/>
      <c r="P55" s="276"/>
      <c r="Q55" s="276"/>
      <c r="R55" s="276"/>
      <c r="S55" s="276"/>
      <c r="T55" s="316"/>
      <c r="U55" s="316"/>
      <c r="V55" s="311"/>
      <c r="W55" s="311"/>
    </row>
    <row r="56" spans="1:23" ht="13.5" hidden="1" thickBot="1">
      <c r="A56" s="276"/>
      <c r="B56" s="276"/>
      <c r="C56" s="276"/>
      <c r="D56" s="276"/>
      <c r="E56" s="276"/>
      <c r="F56" s="276"/>
      <c r="G56" s="276"/>
      <c r="H56" s="276"/>
      <c r="I56" s="276"/>
      <c r="J56" s="276"/>
      <c r="K56" s="276"/>
      <c r="L56" s="276"/>
      <c r="M56" s="276"/>
      <c r="N56" s="276"/>
      <c r="O56" s="276"/>
      <c r="P56" s="276"/>
      <c r="Q56" s="276"/>
      <c r="R56" s="276"/>
      <c r="S56" s="276"/>
      <c r="T56" s="316"/>
      <c r="U56" s="316"/>
      <c r="V56" s="311"/>
      <c r="W56" s="311"/>
    </row>
    <row r="57" spans="1:23" ht="13.5" hidden="1" thickBot="1">
      <c r="A57" s="276"/>
      <c r="B57" s="276"/>
      <c r="C57" s="276"/>
      <c r="D57" s="276"/>
      <c r="E57" s="276"/>
      <c r="F57" s="276"/>
      <c r="G57" s="276"/>
      <c r="H57" s="276"/>
      <c r="I57" s="276"/>
      <c r="J57" s="276"/>
      <c r="K57" s="276"/>
      <c r="L57" s="276"/>
      <c r="M57" s="276"/>
      <c r="N57" s="276"/>
      <c r="O57" s="276"/>
      <c r="P57" s="276"/>
      <c r="Q57" s="276"/>
      <c r="R57" s="276"/>
      <c r="S57" s="322" t="s">
        <v>119</v>
      </c>
      <c r="T57" s="380" t="s">
        <v>121</v>
      </c>
      <c r="U57" s="381"/>
      <c r="V57" s="382"/>
      <c r="W57" s="311"/>
    </row>
    <row r="58" spans="1:23" hidden="1">
      <c r="A58" s="276"/>
      <c r="B58" s="276"/>
      <c r="C58" s="276"/>
      <c r="D58" s="276"/>
      <c r="E58" s="276"/>
      <c r="F58" s="276"/>
      <c r="G58" s="276"/>
      <c r="H58" s="276"/>
      <c r="I58" s="276"/>
      <c r="J58" s="276"/>
      <c r="K58" s="276"/>
      <c r="L58" s="276"/>
      <c r="M58" s="276"/>
      <c r="N58" s="276"/>
      <c r="O58" s="276"/>
      <c r="P58" s="276"/>
      <c r="Q58" s="276"/>
      <c r="R58" s="276"/>
      <c r="S58" s="276"/>
      <c r="T58" s="316"/>
      <c r="U58" s="316"/>
      <c r="V58" s="311"/>
      <c r="W58" s="311"/>
    </row>
    <row r="59" spans="1:23" hidden="1">
      <c r="A59" s="276"/>
      <c r="B59" s="276"/>
      <c r="C59" s="276"/>
      <c r="D59" s="276"/>
      <c r="E59" s="276"/>
      <c r="F59" s="276"/>
      <c r="G59" s="276"/>
      <c r="H59" s="276"/>
      <c r="I59" s="276"/>
      <c r="J59" s="276"/>
      <c r="K59" s="276"/>
      <c r="L59" s="276"/>
      <c r="M59" s="276"/>
      <c r="N59" s="276"/>
      <c r="O59" s="276"/>
      <c r="P59" s="276"/>
      <c r="Q59" s="276"/>
      <c r="R59" s="276"/>
      <c r="S59" s="276"/>
      <c r="T59" s="316"/>
      <c r="U59" s="316"/>
      <c r="V59" s="311"/>
      <c r="W59" s="311"/>
    </row>
    <row r="60" spans="1:23" hidden="1">
      <c r="A60" s="276"/>
      <c r="B60" s="276"/>
      <c r="C60" s="276"/>
      <c r="D60" s="276"/>
      <c r="E60" s="276"/>
      <c r="F60" s="276"/>
      <c r="G60" s="276"/>
      <c r="H60" s="276"/>
      <c r="I60" s="276"/>
      <c r="J60" s="276"/>
      <c r="K60" s="276"/>
      <c r="L60" s="276"/>
      <c r="M60" s="276"/>
      <c r="N60" s="276"/>
      <c r="O60" s="276"/>
      <c r="P60" s="276"/>
      <c r="Q60" s="276"/>
      <c r="R60" s="276"/>
      <c r="S60" s="276"/>
      <c r="T60" s="316"/>
      <c r="U60" s="316"/>
      <c r="V60" s="311"/>
      <c r="W60" s="311"/>
    </row>
    <row r="61" spans="1:23" hidden="1">
      <c r="A61" s="276"/>
      <c r="B61" s="276"/>
      <c r="C61" s="276"/>
      <c r="D61" s="276"/>
      <c r="E61" s="276"/>
      <c r="F61" s="276"/>
      <c r="G61" s="276"/>
      <c r="H61" s="276"/>
      <c r="I61" s="276"/>
      <c r="J61" s="276"/>
      <c r="K61" s="276"/>
      <c r="L61" s="276"/>
      <c r="M61" s="276"/>
      <c r="N61" s="276"/>
      <c r="O61" s="276"/>
      <c r="P61" s="276"/>
      <c r="Q61" s="276"/>
      <c r="R61" s="276"/>
      <c r="S61" s="276"/>
      <c r="T61" s="316"/>
      <c r="U61" s="316"/>
      <c r="V61" s="311"/>
      <c r="W61" s="311"/>
    </row>
    <row r="62" spans="1:23" hidden="1">
      <c r="A62" s="276"/>
      <c r="B62" s="276"/>
      <c r="C62" s="276"/>
      <c r="D62" s="276"/>
      <c r="E62" s="276"/>
      <c r="F62" s="276"/>
      <c r="G62" s="276"/>
      <c r="H62" s="276"/>
      <c r="I62" s="276"/>
      <c r="J62" s="276"/>
      <c r="K62" s="276"/>
      <c r="L62" s="276"/>
      <c r="M62" s="276"/>
      <c r="N62" s="276"/>
      <c r="O62" s="276"/>
      <c r="P62" s="276"/>
      <c r="Q62" s="276"/>
      <c r="R62" s="276"/>
      <c r="S62" s="276"/>
      <c r="T62" s="316"/>
      <c r="U62" s="316"/>
      <c r="V62" s="311"/>
      <c r="W62" s="311"/>
    </row>
    <row r="63" spans="1:23" hidden="1">
      <c r="A63" s="276"/>
      <c r="B63" s="276"/>
      <c r="C63" s="276"/>
      <c r="D63" s="276"/>
      <c r="E63" s="276"/>
      <c r="F63" s="276"/>
      <c r="G63" s="276"/>
      <c r="H63" s="276"/>
      <c r="I63" s="276"/>
      <c r="J63" s="276"/>
      <c r="K63" s="276"/>
      <c r="L63" s="276"/>
      <c r="M63" s="276"/>
      <c r="N63" s="276"/>
      <c r="O63" s="276"/>
      <c r="P63" s="276"/>
      <c r="Q63" s="276"/>
      <c r="R63" s="276"/>
      <c r="S63" s="276"/>
      <c r="T63" s="316"/>
      <c r="U63" s="316"/>
      <c r="V63" s="311"/>
      <c r="W63" s="311"/>
    </row>
    <row r="64" spans="1:23" hidden="1">
      <c r="A64" s="276"/>
      <c r="B64" s="276"/>
      <c r="C64" s="276"/>
      <c r="D64" s="276"/>
      <c r="E64" s="276"/>
      <c r="F64" s="276"/>
      <c r="G64" s="276"/>
      <c r="H64" s="276"/>
      <c r="I64" s="276"/>
      <c r="J64" s="276"/>
      <c r="K64" s="276"/>
      <c r="L64" s="276"/>
      <c r="M64" s="276"/>
      <c r="N64" s="276"/>
      <c r="O64" s="276"/>
      <c r="P64" s="276"/>
      <c r="Q64" s="276"/>
      <c r="R64" s="276"/>
      <c r="S64" s="276"/>
      <c r="T64" s="316"/>
      <c r="U64" s="316"/>
      <c r="V64" s="311"/>
      <c r="W64" s="311"/>
    </row>
    <row r="65" spans="1:23" hidden="1">
      <c r="A65" s="276"/>
      <c r="B65" s="276"/>
      <c r="C65" s="276"/>
      <c r="D65" s="276"/>
      <c r="E65" s="276"/>
      <c r="F65" s="276"/>
      <c r="G65" s="276"/>
      <c r="H65" s="276"/>
      <c r="I65" s="276"/>
      <c r="J65" s="276"/>
      <c r="K65" s="276"/>
      <c r="L65" s="276"/>
      <c r="M65" s="276"/>
      <c r="N65" s="276"/>
      <c r="O65" s="276"/>
      <c r="P65" s="276"/>
      <c r="Q65" s="276"/>
      <c r="R65" s="276"/>
      <c r="S65" s="276"/>
      <c r="T65" s="316"/>
      <c r="U65" s="316"/>
      <c r="V65" s="311"/>
      <c r="W65" s="311"/>
    </row>
    <row r="66" spans="1:23" hidden="1">
      <c r="A66" s="276"/>
      <c r="B66" s="276"/>
      <c r="C66" s="276"/>
      <c r="D66" s="276"/>
      <c r="E66" s="276"/>
      <c r="F66" s="276"/>
      <c r="G66" s="276"/>
      <c r="H66" s="276"/>
      <c r="I66" s="276"/>
      <c r="J66" s="276"/>
      <c r="K66" s="276"/>
      <c r="L66" s="276"/>
      <c r="M66" s="276"/>
      <c r="N66" s="276"/>
      <c r="O66" s="276"/>
      <c r="P66" s="276"/>
      <c r="Q66" s="276"/>
      <c r="R66" s="276"/>
      <c r="S66" s="276"/>
      <c r="T66" s="316"/>
      <c r="U66" s="316"/>
      <c r="V66" s="311"/>
      <c r="W66" s="311"/>
    </row>
    <row r="67" spans="1:23" hidden="1">
      <c r="A67" s="276"/>
      <c r="B67" s="276"/>
      <c r="C67" s="276"/>
      <c r="D67" s="276"/>
      <c r="E67" s="276"/>
      <c r="F67" s="276"/>
      <c r="G67" s="276"/>
      <c r="H67" s="276"/>
      <c r="I67" s="276"/>
      <c r="J67" s="276"/>
      <c r="K67" s="276"/>
      <c r="L67" s="276"/>
      <c r="M67" s="276"/>
      <c r="N67" s="276"/>
      <c r="O67" s="276"/>
      <c r="P67" s="276"/>
      <c r="Q67" s="276"/>
      <c r="R67" s="276"/>
      <c r="S67" s="276"/>
      <c r="T67" s="316"/>
      <c r="U67" s="316"/>
      <c r="V67" s="311"/>
      <c r="W67" s="311"/>
    </row>
    <row r="68" spans="1:23" hidden="1">
      <c r="A68" s="276"/>
      <c r="B68" s="276"/>
      <c r="C68" s="276"/>
      <c r="D68" s="276"/>
      <c r="E68" s="276"/>
      <c r="F68" s="276"/>
      <c r="G68" s="276"/>
      <c r="H68" s="276"/>
      <c r="I68" s="276"/>
      <c r="J68" s="276"/>
      <c r="K68" s="276"/>
      <c r="L68" s="276"/>
      <c r="M68" s="276"/>
      <c r="N68" s="276"/>
      <c r="O68" s="276"/>
      <c r="P68" s="276"/>
      <c r="Q68" s="276"/>
      <c r="R68" s="276"/>
      <c r="S68" s="276"/>
      <c r="T68" s="316"/>
      <c r="U68" s="316"/>
      <c r="V68" s="311"/>
      <c r="W68" s="311"/>
    </row>
    <row r="69" spans="1:23" hidden="1">
      <c r="A69" s="276"/>
      <c r="B69" s="276"/>
      <c r="C69" s="276"/>
      <c r="D69" s="276"/>
      <c r="E69" s="276"/>
      <c r="F69" s="276"/>
      <c r="G69" s="276"/>
      <c r="H69" s="276"/>
      <c r="I69" s="276"/>
      <c r="J69" s="276"/>
      <c r="K69" s="276"/>
      <c r="L69" s="276"/>
      <c r="M69" s="276"/>
      <c r="N69" s="276"/>
      <c r="O69" s="276"/>
      <c r="P69" s="276"/>
      <c r="Q69" s="276"/>
      <c r="R69" s="276"/>
      <c r="S69" s="276"/>
      <c r="T69" s="316"/>
      <c r="U69" s="316"/>
      <c r="V69" s="311"/>
      <c r="W69" s="311"/>
    </row>
    <row r="70" spans="1:23" hidden="1">
      <c r="A70" s="276"/>
      <c r="B70" s="276"/>
      <c r="C70" s="276"/>
      <c r="D70" s="276"/>
      <c r="E70" s="276"/>
      <c r="F70" s="276"/>
      <c r="G70" s="276"/>
      <c r="H70" s="276"/>
      <c r="I70" s="276"/>
      <c r="J70" s="276"/>
      <c r="K70" s="276"/>
      <c r="L70" s="276"/>
      <c r="M70" s="276"/>
      <c r="N70" s="276"/>
      <c r="O70" s="276"/>
      <c r="P70" s="276"/>
      <c r="Q70" s="276"/>
      <c r="R70" s="276"/>
      <c r="S70" s="276"/>
      <c r="T70" s="316"/>
      <c r="U70" s="316"/>
      <c r="V70" s="311"/>
      <c r="W70" s="311"/>
    </row>
    <row r="71" spans="1:23" hidden="1">
      <c r="A71" s="276"/>
      <c r="B71" s="276"/>
      <c r="C71" s="276"/>
      <c r="D71" s="276"/>
      <c r="E71" s="276"/>
      <c r="F71" s="276"/>
      <c r="G71" s="276"/>
      <c r="H71" s="276"/>
      <c r="I71" s="276"/>
      <c r="J71" s="276"/>
      <c r="K71" s="276"/>
      <c r="L71" s="276"/>
      <c r="M71" s="276"/>
      <c r="N71" s="276"/>
      <c r="O71" s="276"/>
      <c r="P71" s="276"/>
      <c r="Q71" s="276"/>
      <c r="R71" s="276"/>
      <c r="S71" s="276"/>
      <c r="T71" s="316"/>
      <c r="U71" s="316"/>
      <c r="V71" s="311"/>
      <c r="W71" s="311"/>
    </row>
    <row r="72" spans="1:23" hidden="1">
      <c r="A72" s="276"/>
      <c r="B72" s="276"/>
      <c r="C72" s="276"/>
      <c r="D72" s="276"/>
      <c r="E72" s="276"/>
      <c r="F72" s="276"/>
      <c r="G72" s="276"/>
      <c r="H72" s="276"/>
      <c r="I72" s="276"/>
      <c r="J72" s="276"/>
      <c r="K72" s="276"/>
      <c r="L72" s="276"/>
      <c r="M72" s="276"/>
      <c r="N72" s="276"/>
      <c r="O72" s="276"/>
      <c r="P72" s="276"/>
      <c r="Q72" s="276"/>
      <c r="R72" s="276"/>
      <c r="S72" s="276"/>
      <c r="T72" s="316"/>
      <c r="U72" s="316"/>
      <c r="V72" s="311"/>
      <c r="W72" s="311"/>
    </row>
    <row r="73" spans="1:23" hidden="1">
      <c r="A73" s="276"/>
      <c r="B73" s="276"/>
      <c r="C73" s="276"/>
      <c r="D73" s="276"/>
      <c r="E73" s="276"/>
      <c r="F73" s="276"/>
      <c r="G73" s="276"/>
      <c r="H73" s="276"/>
      <c r="I73" s="276"/>
      <c r="J73" s="276"/>
      <c r="K73" s="276"/>
      <c r="L73" s="276"/>
      <c r="M73" s="276"/>
      <c r="N73" s="276"/>
      <c r="O73" s="276"/>
      <c r="P73" s="276"/>
      <c r="Q73" s="276"/>
      <c r="R73" s="276"/>
      <c r="S73" s="276"/>
      <c r="T73" s="316"/>
      <c r="U73" s="316"/>
      <c r="V73" s="311"/>
      <c r="W73" s="311"/>
    </row>
    <row r="74" spans="1:23" ht="13.5" hidden="1" thickBot="1">
      <c r="A74" s="276"/>
      <c r="B74" s="276"/>
      <c r="C74" s="276"/>
      <c r="D74" s="276"/>
      <c r="E74" s="276"/>
      <c r="F74" s="276"/>
      <c r="G74" s="276"/>
      <c r="H74" s="276"/>
      <c r="I74" s="276"/>
      <c r="J74" s="276"/>
      <c r="K74" s="276"/>
      <c r="L74" s="276"/>
      <c r="M74" s="276"/>
      <c r="N74" s="276"/>
      <c r="O74" s="276"/>
      <c r="P74" s="276"/>
      <c r="Q74" s="276"/>
      <c r="R74" s="276"/>
      <c r="S74" s="276"/>
      <c r="T74" s="316"/>
      <c r="U74" s="316"/>
      <c r="V74" s="311"/>
      <c r="W74" s="311"/>
    </row>
    <row r="75" spans="1:23" ht="13.5" hidden="1" thickBot="1">
      <c r="A75" s="276"/>
      <c r="B75" s="276"/>
      <c r="C75" s="276"/>
      <c r="D75" s="276"/>
      <c r="E75" s="276"/>
      <c r="F75" s="276"/>
      <c r="G75" s="276"/>
      <c r="H75" s="276"/>
      <c r="I75" s="276"/>
      <c r="J75" s="276"/>
      <c r="K75" s="276"/>
      <c r="L75" s="276"/>
      <c r="M75" s="276"/>
      <c r="N75" s="276"/>
      <c r="O75" s="276"/>
      <c r="P75" s="276"/>
      <c r="Q75" s="276"/>
      <c r="R75" s="276"/>
      <c r="S75" s="322" t="s">
        <v>118</v>
      </c>
      <c r="T75" s="380" t="s">
        <v>120</v>
      </c>
      <c r="U75" s="381"/>
      <c r="V75" s="382"/>
      <c r="W75" s="311"/>
    </row>
    <row r="76" spans="1:23" hidden="1">
      <c r="A76" s="276"/>
      <c r="B76" s="276"/>
      <c r="C76" s="276"/>
      <c r="D76" s="276"/>
      <c r="E76" s="276"/>
      <c r="F76" s="276"/>
      <c r="G76" s="276"/>
      <c r="H76" s="276"/>
      <c r="I76" s="276"/>
      <c r="J76" s="276"/>
      <c r="K76" s="276"/>
      <c r="L76" s="276"/>
      <c r="M76" s="276"/>
      <c r="N76" s="276"/>
      <c r="O76" s="276"/>
      <c r="P76" s="276"/>
      <c r="Q76" s="276"/>
      <c r="R76" s="276"/>
      <c r="S76" s="276"/>
      <c r="T76" s="316"/>
      <c r="U76" s="316"/>
      <c r="V76" s="311"/>
      <c r="W76" s="311"/>
    </row>
    <row r="77" spans="1:23" hidden="1">
      <c r="A77" s="276"/>
      <c r="B77" s="276"/>
      <c r="C77" s="276"/>
      <c r="D77" s="276"/>
      <c r="E77" s="276"/>
      <c r="F77" s="276"/>
      <c r="G77" s="276"/>
      <c r="H77" s="276"/>
      <c r="I77" s="276"/>
      <c r="J77" s="276"/>
      <c r="K77" s="276"/>
      <c r="L77" s="276"/>
      <c r="M77" s="276"/>
      <c r="N77" s="276"/>
      <c r="O77" s="276"/>
      <c r="P77" s="276"/>
      <c r="Q77" s="276"/>
      <c r="R77" s="276"/>
      <c r="S77" s="276"/>
      <c r="T77" s="316"/>
      <c r="U77" s="316"/>
      <c r="V77" s="311"/>
      <c r="W77" s="311"/>
    </row>
    <row r="78" spans="1:23" hidden="1">
      <c r="A78" s="276"/>
      <c r="B78" s="276"/>
      <c r="C78" s="276"/>
      <c r="D78" s="276"/>
      <c r="E78" s="276"/>
      <c r="F78" s="276"/>
      <c r="G78" s="276"/>
      <c r="H78" s="276"/>
      <c r="I78" s="276"/>
      <c r="J78" s="276"/>
      <c r="K78" s="276"/>
      <c r="L78" s="276"/>
      <c r="M78" s="276"/>
      <c r="N78" s="276"/>
      <c r="O78" s="276"/>
      <c r="P78" s="276"/>
      <c r="Q78" s="276"/>
      <c r="R78" s="276"/>
      <c r="S78" s="276"/>
      <c r="T78" s="316"/>
      <c r="U78" s="316"/>
      <c r="V78" s="311"/>
      <c r="W78" s="311"/>
    </row>
    <row r="79" spans="1:23" hidden="1">
      <c r="A79" s="276"/>
      <c r="B79" s="276"/>
      <c r="C79" s="276"/>
      <c r="D79" s="276"/>
      <c r="E79" s="276"/>
      <c r="F79" s="276"/>
      <c r="G79" s="276"/>
      <c r="H79" s="276"/>
      <c r="I79" s="276"/>
      <c r="J79" s="276"/>
      <c r="K79" s="276"/>
      <c r="L79" s="276"/>
      <c r="M79" s="276"/>
      <c r="N79" s="276"/>
      <c r="O79" s="276"/>
      <c r="P79" s="276"/>
      <c r="Q79" s="276"/>
      <c r="R79" s="276"/>
      <c r="S79" s="276"/>
      <c r="T79" s="316"/>
      <c r="U79" s="316"/>
      <c r="V79" s="311"/>
      <c r="W79" s="311"/>
    </row>
    <row r="80" spans="1:23" hidden="1">
      <c r="A80" s="276"/>
      <c r="B80" s="276"/>
      <c r="C80" s="276"/>
      <c r="D80" s="276"/>
      <c r="E80" s="276"/>
      <c r="F80" s="276"/>
      <c r="G80" s="276"/>
      <c r="H80" s="276"/>
      <c r="I80" s="276"/>
      <c r="J80" s="276"/>
      <c r="K80" s="276"/>
      <c r="L80" s="276"/>
      <c r="M80" s="276"/>
      <c r="N80" s="276"/>
      <c r="O80" s="276"/>
      <c r="P80" s="276"/>
      <c r="Q80" s="276"/>
      <c r="R80" s="276"/>
      <c r="S80" s="276"/>
      <c r="T80" s="316"/>
      <c r="U80" s="316"/>
      <c r="V80" s="317"/>
    </row>
    <row r="81" spans="1:22" hidden="1">
      <c r="A81" s="276"/>
      <c r="B81" s="276"/>
      <c r="C81" s="276"/>
      <c r="D81" s="276"/>
      <c r="E81" s="276"/>
      <c r="F81" s="276"/>
      <c r="G81" s="276"/>
      <c r="H81" s="276"/>
      <c r="I81" s="276"/>
      <c r="J81" s="276"/>
      <c r="K81" s="276"/>
      <c r="L81" s="276"/>
      <c r="M81" s="276"/>
      <c r="N81" s="276"/>
      <c r="O81" s="276"/>
      <c r="P81" s="276"/>
      <c r="Q81" s="276"/>
      <c r="R81" s="276"/>
      <c r="S81" s="276"/>
      <c r="T81" s="316"/>
      <c r="U81" s="316"/>
      <c r="V81" s="317"/>
    </row>
    <row r="82" spans="1:22" hidden="1">
      <c r="A82" s="276"/>
      <c r="B82" s="276"/>
      <c r="C82" s="276"/>
      <c r="D82" s="276"/>
      <c r="E82" s="276"/>
      <c r="F82" s="276"/>
      <c r="G82" s="276"/>
      <c r="H82" s="276"/>
      <c r="I82" s="276"/>
      <c r="J82" s="276"/>
      <c r="K82" s="276"/>
      <c r="L82" s="276"/>
      <c r="M82" s="276"/>
      <c r="N82" s="276"/>
      <c r="O82" s="276"/>
      <c r="P82" s="276"/>
      <c r="Q82" s="276"/>
      <c r="R82" s="276"/>
      <c r="S82" s="276"/>
      <c r="T82" s="316"/>
      <c r="U82" s="316"/>
      <c r="V82" s="317"/>
    </row>
    <row r="83" spans="1:22" hidden="1">
      <c r="A83" s="276"/>
      <c r="B83" s="276"/>
      <c r="C83" s="276"/>
      <c r="D83" s="276"/>
      <c r="E83" s="276"/>
      <c r="F83" s="276"/>
      <c r="G83" s="276"/>
      <c r="H83" s="276"/>
      <c r="I83" s="276"/>
      <c r="J83" s="276"/>
      <c r="K83" s="276"/>
      <c r="L83" s="276"/>
      <c r="M83" s="276"/>
      <c r="N83" s="276"/>
      <c r="O83" s="276"/>
      <c r="P83" s="276"/>
      <c r="Q83" s="276"/>
      <c r="R83" s="276"/>
      <c r="S83" s="276"/>
      <c r="T83" s="316"/>
      <c r="U83" s="316"/>
      <c r="V83" s="317"/>
    </row>
    <row r="84" spans="1:22" hidden="1">
      <c r="A84" s="276"/>
      <c r="B84" s="276"/>
      <c r="C84" s="276"/>
      <c r="D84" s="276"/>
      <c r="E84" s="276"/>
      <c r="F84" s="276"/>
      <c r="G84" s="276"/>
      <c r="H84" s="276"/>
      <c r="I84" s="276"/>
      <c r="J84" s="276"/>
      <c r="K84" s="276"/>
      <c r="L84" s="276"/>
      <c r="M84" s="276"/>
      <c r="N84" s="276"/>
      <c r="O84" s="276"/>
      <c r="P84" s="276"/>
      <c r="Q84" s="276"/>
      <c r="R84" s="276"/>
      <c r="S84" s="276"/>
      <c r="T84" s="316"/>
      <c r="U84" s="316"/>
      <c r="V84" s="317"/>
    </row>
    <row r="85" spans="1:22" hidden="1">
      <c r="A85" s="276"/>
      <c r="B85" s="276"/>
      <c r="C85" s="276"/>
      <c r="D85" s="276"/>
      <c r="E85" s="276"/>
      <c r="F85" s="276"/>
      <c r="G85" s="276"/>
      <c r="H85" s="276"/>
      <c r="I85" s="276"/>
      <c r="J85" s="276"/>
      <c r="K85" s="276"/>
      <c r="L85" s="276"/>
      <c r="M85" s="276"/>
      <c r="N85" s="276"/>
      <c r="O85" s="276"/>
      <c r="P85" s="276"/>
      <c r="Q85" s="276"/>
      <c r="R85" s="276"/>
      <c r="S85" s="276"/>
      <c r="T85" s="316"/>
      <c r="U85" s="316"/>
      <c r="V85" s="317"/>
    </row>
    <row r="86" spans="1:22" ht="13.5" hidden="1" thickBot="1">
      <c r="A86" s="276"/>
      <c r="B86" s="276"/>
      <c r="C86" s="276"/>
      <c r="D86" s="276"/>
      <c r="E86" s="276"/>
      <c r="F86" s="276"/>
      <c r="G86" s="276"/>
      <c r="H86" s="276"/>
      <c r="I86" s="276"/>
      <c r="J86" s="276"/>
      <c r="K86" s="276"/>
      <c r="L86" s="276"/>
      <c r="M86" s="276"/>
      <c r="N86" s="276"/>
      <c r="O86" s="276"/>
      <c r="P86" s="276"/>
      <c r="Q86" s="276"/>
      <c r="R86" s="276"/>
      <c r="S86" s="276"/>
    </row>
    <row r="87" spans="1:22" ht="13.5" hidden="1" thickBot="1">
      <c r="A87" s="276"/>
      <c r="B87" s="276"/>
      <c r="C87" s="291">
        <v>600</v>
      </c>
      <c r="D87" s="276"/>
      <c r="E87" s="276"/>
      <c r="F87" s="276"/>
      <c r="G87" s="276"/>
      <c r="H87" s="276"/>
      <c r="I87" s="276"/>
      <c r="J87" s="276"/>
      <c r="K87" s="276"/>
      <c r="L87" s="276"/>
      <c r="M87" s="276"/>
      <c r="N87" s="276"/>
      <c r="O87" s="276"/>
      <c r="P87" s="276"/>
      <c r="Q87" s="276"/>
      <c r="R87" s="276"/>
      <c r="S87" s="276"/>
      <c r="T87" s="371" t="s">
        <v>101</v>
      </c>
      <c r="U87" s="372"/>
      <c r="V87" s="373"/>
    </row>
    <row r="88" spans="1:22" hidden="1">
      <c r="A88" s="276"/>
      <c r="B88" s="276"/>
      <c r="C88" s="291">
        <v>550</v>
      </c>
      <c r="D88" s="276"/>
      <c r="E88" s="276"/>
      <c r="F88" s="276"/>
      <c r="G88" s="276"/>
      <c r="H88" s="276"/>
      <c r="I88" s="276"/>
      <c r="J88" s="276"/>
      <c r="K88" s="276"/>
      <c r="L88" s="276"/>
      <c r="M88" s="276"/>
      <c r="N88" s="276"/>
      <c r="O88" s="276"/>
      <c r="P88" s="276"/>
      <c r="Q88" s="276"/>
      <c r="R88" s="276"/>
      <c r="S88" s="276"/>
      <c r="T88" s="310">
        <f>IF(U88="y",1,0)*1</f>
        <v>1</v>
      </c>
      <c r="U88" s="309" t="str">
        <f>IF(E11=100%,"Y","N")</f>
        <v>Y</v>
      </c>
      <c r="V88" s="306" t="s">
        <v>96</v>
      </c>
    </row>
    <row r="89" spans="1:22" hidden="1">
      <c r="A89" s="276"/>
      <c r="B89" s="276"/>
      <c r="C89" s="291"/>
      <c r="D89" s="276"/>
      <c r="E89" s="276"/>
      <c r="F89" s="276"/>
      <c r="G89" s="276"/>
      <c r="H89" s="276"/>
      <c r="I89" s="276"/>
      <c r="J89" s="276"/>
      <c r="K89" s="276"/>
      <c r="L89" s="276"/>
      <c r="M89" s="276"/>
      <c r="N89" s="276"/>
      <c r="O89" s="276"/>
      <c r="P89" s="276"/>
      <c r="Q89" s="276"/>
      <c r="R89" s="276"/>
      <c r="S89" s="276"/>
      <c r="T89" s="310">
        <f>IF(U89="y",1,0)*1</f>
        <v>1</v>
      </c>
      <c r="U89" s="276" t="str">
        <f>IF(I9&lt;=M9,"Y","N")</f>
        <v>Y</v>
      </c>
      <c r="V89" s="310" t="s">
        <v>95</v>
      </c>
    </row>
    <row r="90" spans="1:22" hidden="1">
      <c r="A90" s="276"/>
      <c r="D90" s="276"/>
      <c r="E90" s="276"/>
      <c r="F90" s="276"/>
      <c r="G90" s="276"/>
      <c r="H90" s="276"/>
      <c r="I90" s="276"/>
      <c r="J90" s="276"/>
      <c r="K90" s="276"/>
      <c r="L90" s="276"/>
      <c r="M90" s="276"/>
      <c r="N90" s="276"/>
      <c r="O90" s="276"/>
      <c r="P90" s="276"/>
      <c r="Q90" s="276"/>
      <c r="R90" s="276"/>
      <c r="S90" s="276"/>
      <c r="T90" s="310">
        <f>IF(U90="y",1,0)*1</f>
        <v>1</v>
      </c>
      <c r="U90" s="309" t="str">
        <f>IF(I9&lt;=I11,"Y","N")</f>
        <v>Y</v>
      </c>
      <c r="V90" s="306" t="s">
        <v>97</v>
      </c>
    </row>
    <row r="91" spans="1:22" hidden="1">
      <c r="A91" s="276"/>
      <c r="B91" s="276" t="s">
        <v>48</v>
      </c>
      <c r="C91" t="s">
        <v>22</v>
      </c>
      <c r="E91" s="276"/>
      <c r="F91" s="276" t="s">
        <v>18</v>
      </c>
      <c r="G91" s="293">
        <v>0.5</v>
      </c>
      <c r="H91" s="276"/>
      <c r="I91" s="276"/>
      <c r="J91" s="276"/>
      <c r="K91" s="276"/>
      <c r="L91" s="276"/>
      <c r="M91" s="276"/>
      <c r="N91" s="276"/>
      <c r="O91" s="276"/>
      <c r="P91" s="276"/>
      <c r="Q91" s="276"/>
      <c r="R91" s="276"/>
      <c r="S91" s="276"/>
      <c r="T91" s="310">
        <f>SUM(T88:T90)</f>
        <v>3</v>
      </c>
      <c r="U91" s="309"/>
      <c r="V91" s="306"/>
    </row>
    <row r="92" spans="1:22" hidden="1">
      <c r="A92" s="276"/>
      <c r="B92" t="s">
        <v>49</v>
      </c>
      <c r="C92" t="s">
        <v>54</v>
      </c>
      <c r="E92" s="276"/>
      <c r="F92" s="276" t="s">
        <v>74</v>
      </c>
      <c r="G92" s="294">
        <v>0.375</v>
      </c>
      <c r="H92" s="276"/>
      <c r="I92" s="276"/>
      <c r="J92" s="276"/>
      <c r="K92" s="276"/>
      <c r="L92" s="276"/>
      <c r="M92" s="276"/>
      <c r="N92" s="276"/>
      <c r="O92" s="276"/>
      <c r="P92" s="276"/>
      <c r="Q92" s="276"/>
      <c r="R92" s="276"/>
      <c r="S92" s="276"/>
      <c r="U92" s="309"/>
      <c r="V92" s="308"/>
    </row>
    <row r="93" spans="1:22" hidden="1">
      <c r="A93" s="276"/>
      <c r="B93" t="s">
        <v>50</v>
      </c>
      <c r="C93" s="291" t="s">
        <v>55</v>
      </c>
      <c r="E93" s="276"/>
      <c r="F93" s="276" t="s">
        <v>20</v>
      </c>
      <c r="G93" s="293">
        <v>0.25</v>
      </c>
      <c r="H93" s="276"/>
      <c r="I93" s="276"/>
      <c r="J93" s="276"/>
      <c r="K93" s="276"/>
      <c r="L93" s="276"/>
      <c r="M93" s="276"/>
      <c r="N93" s="276"/>
      <c r="O93" s="276"/>
      <c r="P93" s="276"/>
      <c r="Q93" s="276"/>
      <c r="R93" s="276"/>
      <c r="S93" s="276"/>
      <c r="T93" s="276"/>
      <c r="U93" s="276"/>
    </row>
    <row r="94" spans="1:22" hidden="1">
      <c r="A94" s="276"/>
      <c r="B94" t="s">
        <v>51</v>
      </c>
      <c r="C94" s="291" t="s">
        <v>53</v>
      </c>
      <c r="D94" s="276"/>
      <c r="E94" s="276"/>
      <c r="F94" s="276"/>
      <c r="G94" s="276"/>
      <c r="H94" s="276"/>
      <c r="I94" s="276"/>
      <c r="J94" s="276"/>
      <c r="K94" s="276"/>
      <c r="L94" s="276"/>
      <c r="M94" s="276"/>
      <c r="N94" s="276"/>
      <c r="O94" s="276"/>
      <c r="P94" s="276"/>
      <c r="Q94" s="276"/>
      <c r="R94" s="276"/>
      <c r="S94" s="276"/>
      <c r="T94" s="306"/>
    </row>
    <row r="95" spans="1:22" hidden="1">
      <c r="A95" s="276"/>
      <c r="B95" s="276" t="s">
        <v>52</v>
      </c>
      <c r="C95" s="291" t="s">
        <v>47</v>
      </c>
      <c r="D95" s="276"/>
      <c r="E95" s="276"/>
      <c r="F95" s="276"/>
      <c r="G95" s="276"/>
      <c r="H95" s="276"/>
      <c r="I95" s="276"/>
      <c r="J95" s="276"/>
      <c r="K95" s="276"/>
      <c r="L95" s="276"/>
      <c r="M95" s="276"/>
      <c r="N95" s="276"/>
      <c r="O95" s="276"/>
      <c r="P95" s="276"/>
      <c r="Q95" s="276"/>
      <c r="R95" s="276"/>
      <c r="S95" s="276"/>
      <c r="T95" s="306" t="s">
        <v>21</v>
      </c>
      <c r="U95" s="306">
        <f>IF(AND(T91=3,E5="Less than half time"),0,0)</f>
        <v>0</v>
      </c>
      <c r="V95" s="326" t="s">
        <v>93</v>
      </c>
    </row>
    <row r="96" spans="1:22" ht="25.5" hidden="1">
      <c r="A96" s="276"/>
      <c r="C96" s="291"/>
      <c r="D96" s="276"/>
      <c r="E96" s="276"/>
      <c r="F96" s="276"/>
      <c r="G96" s="276"/>
      <c r="H96" s="276"/>
      <c r="I96" s="276"/>
      <c r="J96" s="276"/>
      <c r="K96" s="276"/>
      <c r="L96" s="276"/>
      <c r="M96" s="276"/>
      <c r="N96" s="276"/>
      <c r="O96" s="276"/>
      <c r="P96" s="276"/>
      <c r="Q96" s="276"/>
      <c r="R96" s="276"/>
      <c r="S96" s="276"/>
      <c r="T96" s="306" t="s">
        <v>18</v>
      </c>
      <c r="U96" s="306">
        <f>IF(AND(T91=3,E5="full time"),(I9)*(I7),0)</f>
        <v>0</v>
      </c>
      <c r="V96" s="326" t="s">
        <v>99</v>
      </c>
    </row>
    <row r="97" spans="1:22" ht="25.5" hidden="1">
      <c r="A97" s="276"/>
      <c r="B97" s="276"/>
      <c r="C97" s="291"/>
      <c r="D97" s="276"/>
      <c r="E97" s="276"/>
      <c r="F97" s="276"/>
      <c r="G97" s="276"/>
      <c r="H97" s="276"/>
      <c r="I97" s="276"/>
      <c r="J97" s="276"/>
      <c r="K97" s="276"/>
      <c r="L97" s="276"/>
      <c r="M97" s="276"/>
      <c r="N97" s="276"/>
      <c r="O97" s="276"/>
      <c r="P97" s="276"/>
      <c r="Q97" s="276"/>
      <c r="R97" s="276"/>
      <c r="S97" s="276"/>
      <c r="T97" s="306" t="s">
        <v>74</v>
      </c>
      <c r="U97" s="306">
        <f>IF(AND(T91=3,E5="three-quarter time"),(I9)*(K7),0)</f>
        <v>0</v>
      </c>
      <c r="V97" s="326" t="s">
        <v>98</v>
      </c>
    </row>
    <row r="98" spans="1:22" ht="25.5" hidden="1">
      <c r="A98" s="276"/>
      <c r="B98" s="276" t="s">
        <v>56</v>
      </c>
      <c r="C98" s="291"/>
      <c r="D98" s="276"/>
      <c r="E98" s="276"/>
      <c r="F98" s="276"/>
      <c r="G98" s="276"/>
      <c r="H98" s="276"/>
      <c r="I98" s="276"/>
      <c r="J98" s="276"/>
      <c r="K98" s="276"/>
      <c r="L98" s="276"/>
      <c r="M98" s="276"/>
      <c r="N98" s="276"/>
      <c r="O98" s="276"/>
      <c r="P98" s="276"/>
      <c r="Q98" s="276"/>
      <c r="R98" s="276"/>
      <c r="S98" s="276"/>
      <c r="T98" s="309" t="s">
        <v>20</v>
      </c>
      <c r="U98" s="306">
        <f>IF(AND(T91=3,E5="half time"),(I9)*(M7),0)</f>
        <v>493.25</v>
      </c>
      <c r="V98" s="326" t="s">
        <v>100</v>
      </c>
    </row>
    <row r="99" spans="1:22" hidden="1">
      <c r="A99" s="276"/>
      <c r="B99" s="276">
        <v>1</v>
      </c>
      <c r="C99" s="291" t="s">
        <v>68</v>
      </c>
      <c r="D99" t="s">
        <v>46</v>
      </c>
      <c r="E99" s="276"/>
      <c r="F99" s="276" t="s">
        <v>59</v>
      </c>
      <c r="G99" s="276" t="s">
        <v>71</v>
      </c>
      <c r="H99" s="276"/>
      <c r="I99" s="276"/>
      <c r="J99" s="276"/>
      <c r="K99" s="276"/>
      <c r="L99" s="276"/>
      <c r="M99" s="276"/>
      <c r="N99" s="276"/>
      <c r="O99" s="276"/>
      <c r="P99" s="276"/>
      <c r="Q99" s="276"/>
      <c r="R99" s="276"/>
      <c r="S99" s="276"/>
    </row>
    <row r="100" spans="1:22" hidden="1">
      <c r="A100" s="276"/>
      <c r="B100" s="276"/>
      <c r="C100" s="291"/>
      <c r="E100" s="276"/>
      <c r="F100" s="276"/>
      <c r="G100" s="276"/>
      <c r="H100" s="276"/>
      <c r="I100" s="276"/>
      <c r="J100" s="276"/>
      <c r="K100" s="276"/>
      <c r="L100" s="276"/>
      <c r="M100" s="276"/>
      <c r="N100" s="276"/>
      <c r="O100" s="276"/>
      <c r="P100" s="276"/>
      <c r="Q100" s="276"/>
      <c r="R100" s="276"/>
      <c r="S100" s="276"/>
      <c r="T100" s="311"/>
      <c r="U100" s="276">
        <f>SUM(U96:U98)</f>
        <v>493.25</v>
      </c>
      <c r="V100" s="312"/>
    </row>
    <row r="101" spans="1:22" hidden="1">
      <c r="A101" s="276"/>
      <c r="B101" s="276"/>
      <c r="C101" s="291"/>
      <c r="E101" s="276"/>
      <c r="F101" s="276"/>
      <c r="G101" s="276"/>
      <c r="H101" s="276"/>
      <c r="I101" s="276"/>
      <c r="J101" s="276"/>
      <c r="K101" s="276"/>
      <c r="L101" s="276"/>
      <c r="M101" s="276"/>
      <c r="N101" s="276"/>
      <c r="O101" s="276"/>
      <c r="P101" s="276"/>
      <c r="Q101" s="276"/>
      <c r="R101" s="276"/>
      <c r="S101" s="276"/>
      <c r="T101" s="311"/>
      <c r="U101" s="276">
        <f>ROUND(U100,0)</f>
        <v>493</v>
      </c>
      <c r="V101" s="312"/>
    </row>
    <row r="102" spans="1:22" ht="13.5" hidden="1" thickBot="1">
      <c r="A102" s="276"/>
      <c r="B102" s="276"/>
      <c r="C102" s="291"/>
      <c r="E102" s="276"/>
      <c r="F102" s="276"/>
      <c r="G102" s="276"/>
      <c r="H102" s="276"/>
      <c r="I102" s="276"/>
      <c r="J102" s="276"/>
      <c r="K102" s="276"/>
      <c r="L102" s="276"/>
      <c r="M102" s="276"/>
      <c r="N102" s="276"/>
      <c r="O102" s="276"/>
      <c r="P102" s="276"/>
      <c r="Q102" s="276"/>
      <c r="R102" s="276"/>
      <c r="S102" s="276"/>
    </row>
    <row r="103" spans="1:22" ht="13.5" hidden="1" thickBot="1">
      <c r="A103" s="276"/>
      <c r="B103" s="276"/>
      <c r="C103" s="291"/>
      <c r="E103" s="276"/>
      <c r="F103" s="276"/>
      <c r="G103" s="276"/>
      <c r="H103" s="276"/>
      <c r="I103" s="276"/>
      <c r="J103" s="276"/>
      <c r="K103" s="276"/>
      <c r="L103" s="276"/>
      <c r="M103" s="276"/>
      <c r="N103" s="276"/>
      <c r="O103" s="276"/>
      <c r="P103" s="276"/>
      <c r="Q103" s="276"/>
      <c r="R103" s="276"/>
      <c r="S103" s="276"/>
      <c r="T103" s="374" t="s">
        <v>102</v>
      </c>
      <c r="U103" s="375"/>
      <c r="V103" s="376"/>
    </row>
    <row r="104" spans="1:22" hidden="1">
      <c r="A104" s="276"/>
      <c r="B104" s="276"/>
      <c r="C104" s="291"/>
      <c r="E104" s="276"/>
      <c r="F104" s="276"/>
      <c r="G104" s="276"/>
      <c r="H104" s="276"/>
      <c r="I104" s="276"/>
      <c r="J104" s="276"/>
      <c r="K104" s="276"/>
      <c r="L104" s="276"/>
      <c r="M104" s="276"/>
      <c r="N104" s="276"/>
      <c r="O104" s="276"/>
      <c r="P104" s="276"/>
      <c r="Q104" s="276"/>
      <c r="R104" s="276"/>
      <c r="S104" s="276"/>
      <c r="T104" s="310">
        <f>IF(U104="y",1,0)*1</f>
        <v>1</v>
      </c>
      <c r="U104" s="276" t="str">
        <f>IF(E11=100%,"Y","N")</f>
        <v>Y</v>
      </c>
      <c r="V104" s="306" t="s">
        <v>96</v>
      </c>
    </row>
    <row r="105" spans="1:22" hidden="1">
      <c r="A105" s="276"/>
      <c r="B105" s="276"/>
      <c r="C105" s="291"/>
      <c r="E105" s="276"/>
      <c r="F105" s="276"/>
      <c r="G105" s="276"/>
      <c r="H105" s="276"/>
      <c r="I105" s="276"/>
      <c r="J105" s="276"/>
      <c r="K105" s="276"/>
      <c r="L105" s="276"/>
      <c r="M105" s="276"/>
      <c r="N105" s="276"/>
      <c r="O105" s="276"/>
      <c r="P105" s="276"/>
      <c r="Q105" s="276"/>
      <c r="R105" s="276"/>
      <c r="S105" s="276"/>
      <c r="T105" s="310">
        <f>IF(U105="y",1,0)*1</f>
        <v>0</v>
      </c>
      <c r="U105" s="276" t="str">
        <f>IF(I9&gt;=M9,"Y","N")</f>
        <v>N</v>
      </c>
      <c r="V105" s="310" t="s">
        <v>103</v>
      </c>
    </row>
    <row r="106" spans="1:22" hidden="1">
      <c r="A106" s="276"/>
      <c r="B106" s="276"/>
      <c r="C106" s="291"/>
      <c r="E106" s="276"/>
      <c r="F106" s="276"/>
      <c r="G106" s="276"/>
      <c r="H106" s="276"/>
      <c r="I106" s="276"/>
      <c r="J106" s="276"/>
      <c r="K106" s="276"/>
      <c r="L106" s="276"/>
      <c r="M106" s="276"/>
      <c r="N106" s="276"/>
      <c r="O106" s="276"/>
      <c r="P106" s="276"/>
      <c r="Q106" s="276"/>
      <c r="R106" s="276"/>
      <c r="S106" s="276"/>
      <c r="T106" s="310">
        <f>IF(U106="y",1,0)*1</f>
        <v>1</v>
      </c>
      <c r="U106" s="276" t="str">
        <f>IF(I9&lt;=I9,"Y","N")</f>
        <v>Y</v>
      </c>
      <c r="V106" s="306" t="s">
        <v>97</v>
      </c>
    </row>
    <row r="107" spans="1:22" hidden="1">
      <c r="A107" s="276"/>
      <c r="B107" s="276"/>
      <c r="C107" s="291"/>
      <c r="E107" s="276"/>
      <c r="F107" s="276"/>
      <c r="G107" s="276"/>
      <c r="H107" s="276"/>
      <c r="I107" s="276"/>
      <c r="J107" s="276"/>
      <c r="K107" s="276"/>
      <c r="L107" s="276"/>
      <c r="M107" s="276"/>
      <c r="N107" s="276"/>
      <c r="O107" s="276"/>
      <c r="P107" s="276"/>
      <c r="Q107" s="276"/>
      <c r="R107" s="276"/>
      <c r="S107" s="276"/>
      <c r="T107" s="310"/>
      <c r="U107" s="276"/>
      <c r="V107" s="306"/>
    </row>
    <row r="108" spans="1:22" hidden="1">
      <c r="A108" s="276"/>
      <c r="B108" s="276"/>
      <c r="C108" s="291"/>
      <c r="E108" s="276"/>
      <c r="F108" s="276"/>
      <c r="G108" s="276"/>
      <c r="H108" s="276"/>
      <c r="I108" s="276"/>
      <c r="J108" s="276"/>
      <c r="K108" s="276"/>
      <c r="L108" s="276"/>
      <c r="M108" s="276"/>
      <c r="N108" s="276"/>
      <c r="O108" s="276"/>
      <c r="P108" s="276"/>
      <c r="Q108" s="276"/>
      <c r="R108" s="276"/>
      <c r="S108" s="276"/>
      <c r="T108" s="310">
        <f>SUM(T104:T107)</f>
        <v>2</v>
      </c>
      <c r="U108" s="276"/>
      <c r="V108" s="308"/>
    </row>
    <row r="109" spans="1:22" hidden="1">
      <c r="A109" s="276"/>
      <c r="B109" s="276"/>
      <c r="C109" s="291"/>
      <c r="E109" s="276"/>
      <c r="F109" s="276"/>
      <c r="G109" s="276"/>
      <c r="H109" s="276"/>
      <c r="I109" s="276"/>
      <c r="J109" s="276"/>
      <c r="K109" s="276"/>
      <c r="L109" s="276"/>
      <c r="M109" s="276"/>
      <c r="N109" s="276"/>
      <c r="O109" s="276"/>
      <c r="P109" s="276"/>
      <c r="Q109" s="276"/>
      <c r="R109" s="276"/>
      <c r="S109" s="276"/>
      <c r="T109" s="311"/>
      <c r="U109" s="276"/>
      <c r="V109" s="312"/>
    </row>
    <row r="110" spans="1:22" hidden="1">
      <c r="A110" s="276"/>
      <c r="B110" s="276"/>
      <c r="C110" s="291"/>
      <c r="E110" s="276"/>
      <c r="F110" s="276"/>
      <c r="G110" s="276"/>
      <c r="H110" s="276"/>
      <c r="I110" s="276"/>
      <c r="J110" s="276"/>
      <c r="K110" s="276"/>
      <c r="L110" s="276"/>
      <c r="M110" s="276"/>
      <c r="N110" s="276"/>
      <c r="O110" s="276"/>
      <c r="P110" s="276"/>
      <c r="Q110" s="276"/>
      <c r="R110" s="276"/>
      <c r="S110" s="276"/>
      <c r="T110" s="306" t="s">
        <v>21</v>
      </c>
      <c r="U110" s="306">
        <f>IF(AND(T108=3,E5="Less than half time"),0,0)</f>
        <v>0</v>
      </c>
      <c r="V110" s="326" t="s">
        <v>93</v>
      </c>
    </row>
    <row r="111" spans="1:22" ht="25.5" hidden="1">
      <c r="A111" s="276"/>
      <c r="B111" s="276"/>
      <c r="C111" s="291"/>
      <c r="E111" s="276"/>
      <c r="F111" s="276"/>
      <c r="G111" s="276"/>
      <c r="H111" s="276"/>
      <c r="I111" s="276"/>
      <c r="J111" s="276"/>
      <c r="K111" s="276"/>
      <c r="L111" s="276"/>
      <c r="M111" s="276"/>
      <c r="N111" s="276"/>
      <c r="O111" s="276"/>
      <c r="P111" s="276"/>
      <c r="Q111" s="276"/>
      <c r="R111" s="276"/>
      <c r="S111" s="276"/>
      <c r="T111" s="306" t="s">
        <v>18</v>
      </c>
      <c r="U111" s="306">
        <f>IF(AND(T108=3,E5="full time"),(M9)*(I7),0)</f>
        <v>0</v>
      </c>
      <c r="V111" s="326" t="s">
        <v>105</v>
      </c>
    </row>
    <row r="112" spans="1:22" ht="25.5" hidden="1">
      <c r="A112" s="276"/>
      <c r="B112" s="276"/>
      <c r="C112" s="291"/>
      <c r="E112" s="276"/>
      <c r="F112" s="276"/>
      <c r="G112" s="276"/>
      <c r="H112" s="276"/>
      <c r="I112" s="276"/>
      <c r="J112" s="276"/>
      <c r="K112" s="276"/>
      <c r="L112" s="276"/>
      <c r="M112" s="276"/>
      <c r="N112" s="276"/>
      <c r="O112" s="276"/>
      <c r="P112" s="276"/>
      <c r="Q112" s="276"/>
      <c r="R112" s="276"/>
      <c r="S112" s="276"/>
      <c r="T112" s="306" t="s">
        <v>74</v>
      </c>
      <c r="U112" s="306">
        <f>IF(AND(T108=3,E5="three-quarter time"),(M9)*(K7),0)</f>
        <v>0</v>
      </c>
      <c r="V112" s="326" t="s">
        <v>104</v>
      </c>
    </row>
    <row r="113" spans="1:22" ht="25.5" hidden="1">
      <c r="A113" s="276"/>
      <c r="B113" s="276"/>
      <c r="C113" s="291"/>
      <c r="E113" s="276"/>
      <c r="F113" s="276"/>
      <c r="G113" s="276"/>
      <c r="H113" s="276"/>
      <c r="I113" s="276"/>
      <c r="J113" s="276"/>
      <c r="K113" s="276"/>
      <c r="L113" s="276"/>
      <c r="M113" s="276"/>
      <c r="N113" s="276"/>
      <c r="O113" s="276"/>
      <c r="P113" s="276"/>
      <c r="Q113" s="276"/>
      <c r="R113" s="276"/>
      <c r="S113" s="276"/>
      <c r="T113" s="309" t="s">
        <v>20</v>
      </c>
      <c r="U113" s="306">
        <f>IF(AND(T108=3,E5="half time"),(M9)*(M7),0)</f>
        <v>0</v>
      </c>
      <c r="V113" s="326" t="s">
        <v>106</v>
      </c>
    </row>
    <row r="114" spans="1:22" hidden="1">
      <c r="A114" s="276"/>
      <c r="B114" s="276"/>
      <c r="C114" s="291"/>
      <c r="E114" s="276"/>
      <c r="F114" s="276"/>
      <c r="G114" s="276"/>
      <c r="H114" s="276"/>
      <c r="I114" s="276"/>
      <c r="J114" s="276"/>
      <c r="K114" s="276"/>
      <c r="L114" s="276"/>
      <c r="M114" s="276"/>
      <c r="N114" s="276"/>
      <c r="O114" s="276"/>
      <c r="P114" s="276"/>
      <c r="Q114" s="276"/>
      <c r="R114" s="276"/>
      <c r="S114" s="276"/>
      <c r="T114" s="311"/>
      <c r="U114" s="276"/>
      <c r="V114" s="312"/>
    </row>
    <row r="115" spans="1:22" ht="13.5" hidden="1" thickBot="1">
      <c r="A115" s="276"/>
      <c r="B115" s="276"/>
      <c r="C115" s="291"/>
      <c r="E115" s="276"/>
      <c r="F115" s="276"/>
      <c r="G115" s="276"/>
      <c r="H115" s="276"/>
      <c r="I115" s="276"/>
      <c r="J115" s="276"/>
      <c r="K115" s="276"/>
      <c r="L115" s="276"/>
      <c r="M115" s="276"/>
      <c r="N115" s="276"/>
      <c r="O115" s="276"/>
      <c r="P115" s="276"/>
      <c r="Q115" s="276"/>
      <c r="R115" s="276"/>
      <c r="S115" s="276"/>
      <c r="T115" s="311"/>
      <c r="U115" s="276"/>
      <c r="V115" s="312"/>
    </row>
    <row r="116" spans="1:22" ht="13.5" hidden="1" thickBot="1">
      <c r="A116" s="276"/>
      <c r="B116" s="276"/>
      <c r="C116" s="291"/>
      <c r="E116" s="276"/>
      <c r="F116" s="276"/>
      <c r="G116" s="276"/>
      <c r="H116" s="276"/>
      <c r="I116" s="276"/>
      <c r="J116" s="276"/>
      <c r="K116" s="276"/>
      <c r="L116" s="276"/>
      <c r="M116" s="276"/>
      <c r="N116" s="276"/>
      <c r="O116" s="276"/>
      <c r="P116" s="276"/>
      <c r="Q116" s="276"/>
      <c r="R116" s="276"/>
      <c r="S116" s="276"/>
      <c r="T116" s="374" t="s">
        <v>102</v>
      </c>
      <c r="U116" s="375"/>
      <c r="V116" s="376"/>
    </row>
    <row r="117" spans="1:22" hidden="1">
      <c r="A117" s="276"/>
      <c r="B117" s="276"/>
      <c r="C117" s="291"/>
      <c r="E117" s="276"/>
      <c r="F117" s="276"/>
      <c r="G117" s="276"/>
      <c r="H117" s="276"/>
      <c r="I117" s="276"/>
      <c r="J117" s="276"/>
      <c r="K117" s="276"/>
      <c r="L117" s="276"/>
      <c r="M117" s="276"/>
      <c r="N117" s="276"/>
      <c r="O117" s="276"/>
      <c r="P117" s="276"/>
      <c r="Q117" s="276"/>
      <c r="R117" s="276"/>
      <c r="S117" s="276"/>
      <c r="T117" s="311"/>
      <c r="U117" s="276"/>
      <c r="V117" s="312"/>
    </row>
    <row r="118" spans="1:22" hidden="1">
      <c r="A118" s="276"/>
      <c r="B118" s="276"/>
      <c r="C118" s="291"/>
      <c r="E118" s="276"/>
      <c r="F118" s="276"/>
      <c r="G118" s="276"/>
      <c r="H118" s="276"/>
      <c r="I118" s="276"/>
      <c r="J118" s="276"/>
      <c r="K118" s="276"/>
      <c r="L118" s="276"/>
      <c r="M118" s="276"/>
      <c r="N118" s="276"/>
      <c r="O118" s="276"/>
      <c r="P118" s="276"/>
      <c r="Q118" s="276"/>
      <c r="R118" s="276"/>
      <c r="S118" s="276"/>
      <c r="T118" s="311"/>
      <c r="U118" s="276"/>
      <c r="V118" s="312"/>
    </row>
    <row r="119" spans="1:22" hidden="1">
      <c r="A119" s="276"/>
      <c r="B119" s="276"/>
      <c r="C119" s="291"/>
      <c r="E119" s="276"/>
      <c r="F119" s="276"/>
      <c r="G119" s="276"/>
      <c r="H119" s="276"/>
      <c r="I119" s="276"/>
      <c r="J119" s="276"/>
      <c r="K119" s="276"/>
      <c r="L119" s="276"/>
      <c r="M119" s="276"/>
      <c r="N119" s="276"/>
      <c r="O119" s="276"/>
      <c r="P119" s="276"/>
      <c r="Q119" s="276"/>
      <c r="R119" s="276"/>
      <c r="S119" s="276"/>
      <c r="T119" s="311"/>
      <c r="U119" s="276"/>
      <c r="V119" s="312"/>
    </row>
    <row r="120" spans="1:22" hidden="1">
      <c r="A120" s="276"/>
      <c r="B120" s="276"/>
      <c r="C120" s="291"/>
      <c r="E120" s="276"/>
      <c r="F120" s="276"/>
      <c r="G120" s="276"/>
      <c r="H120" s="276"/>
      <c r="I120" s="276"/>
      <c r="J120" s="276"/>
      <c r="K120" s="276"/>
      <c r="L120" s="276"/>
      <c r="M120" s="276"/>
      <c r="N120" s="276"/>
      <c r="O120" s="276"/>
      <c r="P120" s="276"/>
      <c r="Q120" s="276"/>
      <c r="R120" s="276"/>
      <c r="S120" s="276"/>
      <c r="T120" s="311"/>
      <c r="U120" s="276"/>
      <c r="V120" s="312"/>
    </row>
    <row r="121" spans="1:22" hidden="1">
      <c r="A121" s="276"/>
      <c r="B121" s="276"/>
      <c r="C121" s="291"/>
      <c r="E121" s="276"/>
      <c r="F121" s="276"/>
      <c r="G121" s="276"/>
      <c r="H121" s="276"/>
      <c r="I121" s="276"/>
      <c r="J121" s="276"/>
      <c r="K121" s="276"/>
      <c r="L121" s="276"/>
      <c r="M121" s="276"/>
      <c r="N121" s="276"/>
      <c r="O121" s="276"/>
      <c r="P121" s="276"/>
      <c r="Q121" s="276"/>
      <c r="R121" s="276"/>
      <c r="S121" s="276"/>
      <c r="T121" s="311"/>
      <c r="U121" s="276"/>
      <c r="V121" s="312"/>
    </row>
    <row r="122" spans="1:22" hidden="1">
      <c r="A122" s="276"/>
      <c r="B122" s="276"/>
      <c r="C122" s="291"/>
      <c r="E122" s="276"/>
      <c r="F122" s="276"/>
      <c r="G122" s="276"/>
      <c r="H122" s="276"/>
      <c r="I122" s="276"/>
      <c r="J122" s="276"/>
      <c r="K122" s="276"/>
      <c r="L122" s="276"/>
      <c r="M122" s="276"/>
      <c r="N122" s="276"/>
      <c r="O122" s="276"/>
      <c r="P122" s="276"/>
      <c r="Q122" s="276"/>
      <c r="R122" s="276"/>
      <c r="S122" s="276"/>
      <c r="T122" s="311"/>
      <c r="U122" s="276"/>
      <c r="V122" s="312"/>
    </row>
    <row r="123" spans="1:22" hidden="1">
      <c r="A123" s="276"/>
      <c r="B123" s="276"/>
      <c r="C123" s="291"/>
      <c r="E123" s="276"/>
      <c r="F123" s="276"/>
      <c r="G123" s="276"/>
      <c r="H123" s="276"/>
      <c r="I123" s="276"/>
      <c r="J123" s="276"/>
      <c r="K123" s="276"/>
      <c r="L123" s="276"/>
      <c r="M123" s="276"/>
      <c r="N123" s="276"/>
      <c r="O123" s="276"/>
      <c r="P123" s="276"/>
      <c r="Q123" s="276"/>
      <c r="R123" s="276"/>
      <c r="S123" s="276"/>
      <c r="T123" s="311"/>
      <c r="U123" s="276"/>
      <c r="V123" s="312"/>
    </row>
    <row r="124" spans="1:22" hidden="1">
      <c r="A124" s="276"/>
      <c r="B124" s="276"/>
      <c r="C124" s="291"/>
      <c r="E124" s="276"/>
      <c r="F124" s="276"/>
      <c r="G124" s="276"/>
      <c r="H124" s="276"/>
      <c r="I124" s="276"/>
      <c r="J124" s="276"/>
      <c r="K124" s="276"/>
      <c r="L124" s="276"/>
      <c r="M124" s="276"/>
      <c r="N124" s="276"/>
      <c r="O124" s="276"/>
      <c r="P124" s="276"/>
      <c r="Q124" s="276"/>
      <c r="R124" s="276"/>
      <c r="S124" s="276"/>
      <c r="T124" s="311"/>
      <c r="U124" s="276"/>
      <c r="V124" s="312"/>
    </row>
    <row r="125" spans="1:22" hidden="1">
      <c r="A125" s="276"/>
      <c r="B125" s="276"/>
      <c r="C125" s="291"/>
      <c r="E125" s="276"/>
      <c r="F125" s="276"/>
      <c r="G125" s="276"/>
      <c r="H125" s="276"/>
      <c r="I125" s="276"/>
      <c r="J125" s="276"/>
      <c r="K125" s="276"/>
      <c r="L125" s="276"/>
      <c r="M125" s="276"/>
      <c r="N125" s="276"/>
      <c r="O125" s="276"/>
      <c r="P125" s="276"/>
      <c r="Q125" s="276"/>
      <c r="R125" s="276"/>
      <c r="S125" s="276"/>
      <c r="T125" s="311"/>
      <c r="U125" s="276"/>
      <c r="V125" s="312"/>
    </row>
    <row r="126" spans="1:22" hidden="1">
      <c r="A126" s="276"/>
      <c r="B126" s="276"/>
      <c r="C126" s="291"/>
      <c r="E126" s="276"/>
      <c r="F126" s="276"/>
      <c r="G126" s="276"/>
      <c r="H126" s="276"/>
      <c r="I126" s="276"/>
      <c r="J126" s="276"/>
      <c r="K126" s="276"/>
      <c r="L126" s="276"/>
      <c r="M126" s="276"/>
      <c r="N126" s="276"/>
      <c r="O126" s="276"/>
      <c r="P126" s="276"/>
      <c r="Q126" s="276"/>
      <c r="R126" s="276"/>
      <c r="S126" s="276"/>
      <c r="T126" s="311"/>
      <c r="U126" s="276"/>
      <c r="V126" s="312"/>
    </row>
    <row r="127" spans="1:22" hidden="1">
      <c r="A127" s="276"/>
      <c r="B127" s="276"/>
      <c r="C127" s="291"/>
      <c r="E127" s="276"/>
      <c r="F127" s="276"/>
      <c r="G127" s="276"/>
      <c r="H127" s="276"/>
      <c r="I127" s="276"/>
      <c r="J127" s="276"/>
      <c r="K127" s="276"/>
      <c r="L127" s="276"/>
      <c r="M127" s="276"/>
      <c r="N127" s="276"/>
      <c r="O127" s="276"/>
      <c r="P127" s="276"/>
      <c r="Q127" s="276"/>
      <c r="R127" s="276"/>
      <c r="S127" s="276"/>
      <c r="T127" s="311"/>
      <c r="U127" s="276"/>
      <c r="V127" s="312"/>
    </row>
    <row r="128" spans="1:22" hidden="1">
      <c r="A128" s="276"/>
      <c r="B128" s="276"/>
      <c r="C128" s="291"/>
      <c r="E128" s="276"/>
      <c r="F128" s="276"/>
      <c r="G128" s="276"/>
      <c r="H128" s="276"/>
      <c r="I128" s="276"/>
      <c r="J128" s="276"/>
      <c r="K128" s="276"/>
      <c r="L128" s="276"/>
      <c r="M128" s="276"/>
      <c r="N128" s="276"/>
      <c r="O128" s="276"/>
      <c r="P128" s="276"/>
      <c r="Q128" s="276"/>
      <c r="R128" s="276"/>
      <c r="S128" s="276"/>
      <c r="T128" s="311"/>
      <c r="U128" s="276"/>
      <c r="V128" s="312"/>
    </row>
    <row r="129" spans="1:22" hidden="1">
      <c r="A129" s="276"/>
      <c r="B129" s="276"/>
      <c r="C129" s="291"/>
      <c r="E129" s="276"/>
      <c r="F129" s="276"/>
      <c r="G129" s="276"/>
      <c r="H129" s="276"/>
      <c r="I129" s="276"/>
      <c r="J129" s="276"/>
      <c r="K129" s="276"/>
      <c r="L129" s="276"/>
      <c r="M129" s="276"/>
      <c r="N129" s="276"/>
      <c r="O129" s="276"/>
      <c r="P129" s="276"/>
      <c r="Q129" s="276"/>
      <c r="R129" s="276"/>
      <c r="S129" s="276"/>
      <c r="T129" s="311"/>
      <c r="U129" s="276"/>
      <c r="V129" s="312"/>
    </row>
    <row r="130" spans="1:22" hidden="1">
      <c r="A130" s="276"/>
      <c r="B130" s="276"/>
      <c r="C130" s="291"/>
      <c r="E130" s="276"/>
      <c r="F130" s="276"/>
      <c r="G130" s="276"/>
      <c r="H130" s="276"/>
      <c r="I130" s="276"/>
      <c r="J130" s="276"/>
      <c r="K130" s="276"/>
      <c r="L130" s="276"/>
      <c r="M130" s="276"/>
      <c r="N130" s="276"/>
      <c r="O130" s="276"/>
      <c r="P130" s="276"/>
      <c r="Q130" s="276"/>
      <c r="R130" s="276"/>
      <c r="S130" s="276"/>
      <c r="T130" s="311"/>
      <c r="U130" s="276"/>
      <c r="V130" s="312"/>
    </row>
    <row r="131" spans="1:22" hidden="1">
      <c r="A131" s="276"/>
      <c r="B131" s="276"/>
      <c r="C131" s="291"/>
      <c r="E131" s="276"/>
      <c r="F131" s="276"/>
      <c r="G131" s="276"/>
      <c r="H131" s="276"/>
      <c r="I131" s="276"/>
      <c r="J131" s="276"/>
      <c r="K131" s="276"/>
      <c r="L131" s="276"/>
      <c r="M131" s="276"/>
      <c r="N131" s="276"/>
      <c r="O131" s="276"/>
      <c r="P131" s="276"/>
      <c r="Q131" s="276"/>
      <c r="R131" s="276"/>
      <c r="S131" s="276"/>
      <c r="T131" s="311"/>
      <c r="U131" s="276"/>
      <c r="V131" s="312"/>
    </row>
    <row r="132" spans="1:22" hidden="1">
      <c r="A132" s="276"/>
      <c r="B132" s="276"/>
      <c r="C132" s="291"/>
      <c r="E132" s="276"/>
      <c r="F132" s="276"/>
      <c r="G132" s="276"/>
      <c r="H132" s="276"/>
      <c r="I132" s="276"/>
      <c r="J132" s="276"/>
      <c r="K132" s="276"/>
      <c r="L132" s="276"/>
      <c r="M132" s="276"/>
      <c r="N132" s="276"/>
      <c r="O132" s="276"/>
      <c r="P132" s="276"/>
      <c r="Q132" s="276"/>
      <c r="R132" s="276"/>
      <c r="S132" s="276"/>
      <c r="T132" s="311"/>
      <c r="U132" s="276"/>
      <c r="V132" s="312"/>
    </row>
    <row r="133" spans="1:22" hidden="1">
      <c r="A133" s="276"/>
      <c r="B133" s="276"/>
      <c r="C133" s="291"/>
      <c r="E133" s="276"/>
      <c r="F133" s="276"/>
      <c r="G133" s="276"/>
      <c r="H133" s="276"/>
      <c r="I133" s="276"/>
      <c r="J133" s="276"/>
      <c r="K133" s="276"/>
      <c r="L133" s="276"/>
      <c r="M133" s="276"/>
      <c r="N133" s="276"/>
      <c r="O133" s="276"/>
      <c r="P133" s="276"/>
      <c r="Q133" s="276"/>
      <c r="R133" s="276"/>
      <c r="S133" s="276"/>
      <c r="T133" s="311"/>
      <c r="U133" s="276"/>
      <c r="V133" s="312"/>
    </row>
    <row r="134" spans="1:22" hidden="1">
      <c r="A134" s="276"/>
      <c r="B134" s="276"/>
      <c r="C134" s="291"/>
      <c r="E134" s="276"/>
      <c r="F134" s="276"/>
      <c r="G134" s="276"/>
      <c r="H134" s="276"/>
      <c r="I134" s="276"/>
      <c r="J134" s="276"/>
      <c r="K134" s="276"/>
      <c r="L134" s="276"/>
      <c r="M134" s="276"/>
      <c r="N134" s="276"/>
      <c r="O134" s="276"/>
      <c r="P134" s="276"/>
      <c r="Q134" s="276"/>
      <c r="R134" s="276"/>
      <c r="S134" s="276"/>
      <c r="T134" s="311"/>
      <c r="U134" s="276"/>
      <c r="V134" s="312"/>
    </row>
    <row r="135" spans="1:22" hidden="1">
      <c r="A135" s="276"/>
      <c r="B135" s="276">
        <v>2</v>
      </c>
      <c r="C135" s="291" t="s">
        <v>57</v>
      </c>
      <c r="D135" t="s">
        <v>46</v>
      </c>
      <c r="F135" s="276" t="s">
        <v>59</v>
      </c>
      <c r="G135" s="276" t="s">
        <v>71</v>
      </c>
      <c r="H135" s="276"/>
      <c r="I135" s="276"/>
      <c r="J135" s="276"/>
      <c r="K135" s="276"/>
      <c r="L135" s="276"/>
      <c r="M135" s="276"/>
      <c r="N135" s="276"/>
      <c r="O135" s="276"/>
      <c r="P135" s="276"/>
      <c r="Q135" s="276"/>
      <c r="R135" s="276"/>
      <c r="S135" s="276"/>
      <c r="T135" s="276"/>
      <c r="U135" s="276"/>
    </row>
    <row r="136" spans="1:22" hidden="1">
      <c r="A136" s="276"/>
      <c r="B136" s="276">
        <v>3</v>
      </c>
      <c r="C136" s="291" t="s">
        <v>58</v>
      </c>
      <c r="D136" t="s">
        <v>46</v>
      </c>
      <c r="E136" s="276"/>
      <c r="F136" s="276" t="s">
        <v>59</v>
      </c>
      <c r="G136" s="276" t="s">
        <v>60</v>
      </c>
      <c r="H136" s="276"/>
      <c r="I136" s="276"/>
      <c r="J136" s="276"/>
      <c r="K136" s="276"/>
      <c r="L136" s="276"/>
      <c r="M136" s="276"/>
      <c r="N136" s="276" t="s">
        <v>64</v>
      </c>
      <c r="O136" s="276" t="s">
        <v>61</v>
      </c>
      <c r="P136" s="276"/>
      <c r="Q136" s="276"/>
      <c r="R136" s="276"/>
      <c r="S136" s="276"/>
      <c r="T136" s="276"/>
      <c r="U136" s="276"/>
    </row>
    <row r="137" spans="1:22" hidden="1">
      <c r="A137" s="276"/>
      <c r="B137" s="276">
        <v>4</v>
      </c>
      <c r="C137" s="291" t="s">
        <v>62</v>
      </c>
      <c r="D137" t="s">
        <v>46</v>
      </c>
      <c r="E137" s="276"/>
      <c r="F137" s="276" t="s">
        <v>59</v>
      </c>
      <c r="G137" s="276" t="s">
        <v>63</v>
      </c>
      <c r="H137" s="276"/>
      <c r="I137" s="276"/>
      <c r="J137" s="276"/>
      <c r="K137" s="276"/>
      <c r="L137" s="276"/>
      <c r="M137" s="276"/>
      <c r="N137" s="276" t="s">
        <v>64</v>
      </c>
      <c r="O137" s="276" t="s">
        <v>65</v>
      </c>
      <c r="P137" s="276"/>
      <c r="Q137" s="276"/>
      <c r="R137" s="276"/>
      <c r="S137" s="276"/>
      <c r="T137" s="276"/>
      <c r="U137" s="276"/>
    </row>
    <row r="138" spans="1:22" hidden="1">
      <c r="A138" s="276"/>
      <c r="B138" s="276">
        <v>5</v>
      </c>
      <c r="C138" s="291" t="s">
        <v>66</v>
      </c>
      <c r="D138" t="s">
        <v>46</v>
      </c>
      <c r="E138" s="276"/>
      <c r="F138" s="276" t="s">
        <v>59</v>
      </c>
      <c r="G138" s="276" t="s">
        <v>63</v>
      </c>
      <c r="H138" s="276"/>
      <c r="I138" s="276"/>
      <c r="J138" s="276"/>
      <c r="K138" s="276"/>
      <c r="L138" s="276"/>
      <c r="M138" s="276"/>
      <c r="N138" s="276" t="s">
        <v>64</v>
      </c>
      <c r="O138" s="276" t="s">
        <v>67</v>
      </c>
      <c r="P138" s="276"/>
      <c r="Q138" s="276"/>
      <c r="R138" s="276"/>
      <c r="S138" s="276"/>
      <c r="T138" s="276"/>
      <c r="U138" s="276"/>
    </row>
    <row r="139" spans="1:22" hidden="1">
      <c r="A139" s="276"/>
      <c r="B139" s="276">
        <v>6</v>
      </c>
      <c r="C139" s="291" t="s">
        <v>72</v>
      </c>
      <c r="D139" t="s">
        <v>46</v>
      </c>
      <c r="E139" s="276"/>
      <c r="F139" s="276" t="s">
        <v>59</v>
      </c>
      <c r="G139" s="276" t="s">
        <v>73</v>
      </c>
      <c r="H139" s="276"/>
      <c r="I139" s="276"/>
      <c r="J139" s="276"/>
      <c r="K139" s="276"/>
      <c r="L139" s="276"/>
      <c r="M139" s="276"/>
      <c r="N139" s="276" t="s">
        <v>64</v>
      </c>
      <c r="O139" s="276" t="s">
        <v>61</v>
      </c>
      <c r="P139" s="276"/>
      <c r="Q139" s="276"/>
      <c r="R139" s="276"/>
      <c r="S139" s="276"/>
      <c r="T139" s="276"/>
      <c r="U139" s="276"/>
    </row>
    <row r="140" spans="1:22" hidden="1">
      <c r="A140" s="276"/>
      <c r="B140" s="276">
        <v>7</v>
      </c>
      <c r="C140" s="291" t="s">
        <v>69</v>
      </c>
      <c r="D140" t="s">
        <v>46</v>
      </c>
      <c r="E140" s="276"/>
      <c r="F140" s="276" t="s">
        <v>59</v>
      </c>
      <c r="G140" s="366" t="s">
        <v>70</v>
      </c>
      <c r="H140" s="366"/>
      <c r="I140" s="366"/>
      <c r="J140" s="366"/>
      <c r="K140" s="366"/>
      <c r="L140" s="366"/>
      <c r="M140" s="366"/>
      <c r="N140" s="276" t="s">
        <v>64</v>
      </c>
      <c r="O140" s="276" t="s">
        <v>71</v>
      </c>
      <c r="P140" s="276"/>
      <c r="Q140" s="276"/>
      <c r="R140" s="276"/>
      <c r="S140" s="276"/>
      <c r="T140" s="276"/>
      <c r="U140" s="276"/>
    </row>
    <row r="141" spans="1:22" hidden="1">
      <c r="A141" s="276"/>
      <c r="B141" s="276"/>
      <c r="C141" s="291"/>
      <c r="E141" s="276"/>
      <c r="F141" s="276"/>
      <c r="G141" s="325"/>
      <c r="H141" s="325"/>
      <c r="I141" s="325"/>
      <c r="J141" s="325"/>
      <c r="K141" s="325"/>
      <c r="L141" s="325"/>
      <c r="M141" s="325"/>
      <c r="N141" s="276"/>
      <c r="O141" s="276"/>
      <c r="P141" s="276"/>
      <c r="Q141" s="276"/>
      <c r="R141" s="276"/>
      <c r="S141" s="276"/>
      <c r="T141" s="276"/>
      <c r="U141" s="276"/>
    </row>
    <row r="142" spans="1:22" hidden="1">
      <c r="A142" s="276"/>
      <c r="B142" s="276"/>
      <c r="C142" s="291"/>
      <c r="E142" s="276"/>
      <c r="F142" s="276"/>
      <c r="G142" s="325"/>
      <c r="H142" s="325"/>
      <c r="I142" s="325"/>
      <c r="J142" s="325"/>
      <c r="K142" s="325"/>
      <c r="L142" s="325"/>
      <c r="M142" s="325"/>
      <c r="N142" s="276"/>
      <c r="O142" s="276"/>
      <c r="P142" s="276"/>
      <c r="Q142" s="276"/>
      <c r="R142" s="276"/>
      <c r="S142" s="276"/>
      <c r="T142" s="276"/>
      <c r="U142" s="276"/>
    </row>
    <row r="143" spans="1:22" hidden="1">
      <c r="A143" s="276"/>
      <c r="B143" s="276"/>
      <c r="C143" s="291"/>
      <c r="E143" s="276"/>
      <c r="F143" s="276"/>
      <c r="G143" s="325"/>
      <c r="H143" s="325"/>
      <c r="I143" s="325"/>
      <c r="J143" s="325"/>
      <c r="K143" s="325"/>
      <c r="L143" s="325"/>
      <c r="M143" s="325"/>
      <c r="N143" s="276"/>
      <c r="O143" s="276"/>
      <c r="P143" s="276"/>
      <c r="Q143" s="276"/>
      <c r="R143" s="276"/>
      <c r="S143" s="276"/>
      <c r="T143" s="276"/>
      <c r="U143" s="276"/>
    </row>
    <row r="144" spans="1:22" hidden="1">
      <c r="A144" s="276"/>
      <c r="B144" s="276"/>
      <c r="C144" s="276"/>
      <c r="D144" s="276"/>
      <c r="E144" s="276"/>
      <c r="F144" s="276"/>
      <c r="G144" s="276"/>
      <c r="H144" s="276"/>
      <c r="I144" s="276"/>
      <c r="J144" s="276"/>
      <c r="K144" s="276"/>
      <c r="L144" s="276"/>
      <c r="M144" s="276"/>
      <c r="N144" s="276"/>
      <c r="O144" s="276"/>
      <c r="P144" s="276"/>
      <c r="Q144" s="276"/>
      <c r="R144" s="276"/>
      <c r="S144" s="276"/>
      <c r="T144" s="276"/>
      <c r="U144" s="276"/>
    </row>
    <row r="145" spans="1:21" hidden="1">
      <c r="A145" s="276"/>
      <c r="B145" s="276"/>
      <c r="C145" s="276" t="s">
        <v>44</v>
      </c>
      <c r="D145" s="276"/>
      <c r="E145" s="276"/>
      <c r="F145" s="276"/>
      <c r="G145" s="276"/>
      <c r="H145" s="276"/>
      <c r="I145" s="276"/>
      <c r="J145" s="276"/>
      <c r="K145" s="276"/>
      <c r="L145" s="276"/>
      <c r="M145" s="276"/>
      <c r="N145" s="276"/>
      <c r="O145" s="276"/>
      <c r="P145" s="276"/>
      <c r="Q145" s="276"/>
      <c r="R145" s="276"/>
      <c r="S145" s="276"/>
      <c r="T145" s="276"/>
      <c r="U145" s="276"/>
    </row>
    <row r="146" spans="1:21" ht="29.25" hidden="1" customHeight="1">
      <c r="A146" s="276"/>
      <c r="B146" s="276"/>
      <c r="C146" s="276" t="s">
        <v>45</v>
      </c>
      <c r="D146" s="276"/>
      <c r="E146" s="276"/>
      <c r="F146" s="276"/>
      <c r="G146" s="276"/>
      <c r="H146" s="276"/>
      <c r="I146" s="276"/>
      <c r="J146" s="276"/>
      <c r="K146" s="276"/>
      <c r="L146" s="276"/>
      <c r="M146" s="276"/>
      <c r="N146" s="276"/>
      <c r="O146" s="276"/>
      <c r="P146" s="276"/>
      <c r="Q146" s="276"/>
      <c r="R146" s="276"/>
      <c r="S146" s="276"/>
      <c r="T146" s="276"/>
      <c r="U146" s="276"/>
    </row>
    <row r="147" spans="1:21" ht="29.25" hidden="1" customHeight="1">
      <c r="A147" s="276"/>
      <c r="B147" s="276"/>
      <c r="C147" s="276"/>
      <c r="D147" s="276"/>
      <c r="E147" s="276"/>
      <c r="F147" s="276"/>
      <c r="G147" s="276"/>
      <c r="H147" s="276"/>
      <c r="I147" s="276"/>
      <c r="J147" s="276"/>
      <c r="K147" s="276"/>
      <c r="L147" s="276"/>
      <c r="M147" s="276"/>
      <c r="N147" s="276"/>
      <c r="O147" s="276"/>
      <c r="P147" s="276"/>
      <c r="Q147" s="276"/>
      <c r="R147" s="276"/>
      <c r="S147" s="276"/>
      <c r="T147" s="276"/>
      <c r="U147" s="276"/>
    </row>
    <row r="148" spans="1:21" ht="30" hidden="1" customHeight="1">
      <c r="A148" s="276"/>
      <c r="B148" s="276"/>
      <c r="C148" s="276"/>
      <c r="D148" s="276"/>
      <c r="E148" s="276"/>
      <c r="F148" s="276"/>
      <c r="G148" s="276"/>
      <c r="H148" s="276"/>
      <c r="I148" s="276"/>
      <c r="J148" s="276"/>
      <c r="K148" s="276"/>
      <c r="L148" s="276"/>
      <c r="M148" s="276"/>
      <c r="N148" s="276"/>
      <c r="O148" s="276"/>
      <c r="P148" s="276"/>
      <c r="Q148" s="276"/>
      <c r="R148" s="276"/>
      <c r="S148" s="276"/>
      <c r="T148" s="276"/>
      <c r="U148" s="276"/>
    </row>
    <row r="149" spans="1:21" ht="89.25" hidden="1" customHeight="1">
      <c r="A149" s="276"/>
      <c r="B149" s="276"/>
      <c r="C149" s="276"/>
      <c r="D149" s="276"/>
      <c r="E149" s="276"/>
      <c r="F149" s="276"/>
      <c r="G149" s="276"/>
      <c r="H149" s="276"/>
      <c r="I149" s="276"/>
      <c r="J149" s="276"/>
      <c r="K149" s="276"/>
      <c r="L149" s="276"/>
      <c r="M149" s="276"/>
      <c r="N149" s="276"/>
      <c r="O149" s="276"/>
      <c r="P149" s="276"/>
      <c r="Q149" s="276"/>
      <c r="R149" s="276"/>
      <c r="S149" s="276"/>
      <c r="T149" s="276"/>
      <c r="U149" s="276"/>
    </row>
    <row r="150" spans="1:21">
      <c r="A150" s="276"/>
      <c r="B150" s="276"/>
      <c r="C150" s="276"/>
      <c r="D150" s="276"/>
      <c r="E150" s="276"/>
      <c r="F150" s="276"/>
      <c r="G150" s="276"/>
      <c r="H150" s="276"/>
      <c r="I150" s="276"/>
      <c r="J150" s="276"/>
      <c r="K150" s="276"/>
      <c r="L150" s="276"/>
      <c r="M150" s="276"/>
      <c r="N150" s="276"/>
      <c r="O150" s="276"/>
      <c r="P150" s="276"/>
      <c r="Q150" s="276"/>
      <c r="R150" s="276"/>
      <c r="S150" s="276"/>
      <c r="T150" s="276"/>
      <c r="U150" s="276"/>
    </row>
    <row r="151" spans="1:21">
      <c r="A151" s="276"/>
      <c r="B151" s="276"/>
      <c r="C151" s="276"/>
      <c r="D151" s="276"/>
      <c r="E151" s="276"/>
      <c r="F151" s="276"/>
      <c r="G151" s="276"/>
      <c r="H151" s="276"/>
      <c r="I151" s="276"/>
      <c r="J151" s="276"/>
      <c r="K151" s="276"/>
      <c r="L151" s="276"/>
      <c r="M151" s="276"/>
      <c r="N151" s="276"/>
      <c r="O151" s="276"/>
      <c r="P151" s="276"/>
      <c r="Q151" s="276"/>
      <c r="R151" s="276"/>
      <c r="S151" s="276"/>
      <c r="T151" s="276"/>
      <c r="U151" s="276"/>
    </row>
    <row r="152" spans="1:21">
      <c r="A152" s="276"/>
      <c r="B152" s="276"/>
      <c r="C152" s="276"/>
      <c r="D152" s="276"/>
      <c r="E152" s="276"/>
      <c r="F152" s="276"/>
      <c r="G152" s="276"/>
      <c r="H152" s="276"/>
      <c r="I152" s="276"/>
      <c r="J152" s="276"/>
      <c r="K152" s="276"/>
      <c r="L152" s="276"/>
      <c r="M152" s="276"/>
      <c r="N152" s="276"/>
      <c r="O152" s="276"/>
      <c r="P152" s="276"/>
      <c r="Q152" s="276"/>
      <c r="R152" s="276"/>
      <c r="S152" s="276"/>
      <c r="T152" s="276"/>
      <c r="U152" s="276"/>
    </row>
  </sheetData>
  <sheetProtection algorithmName="SHA-512" hashValue="5ySJsY0cVJlbPKxUXOZRVklmQbxdNXLORi0kxZP/Oh9VuJNfX4IZnbGEFG0uWetUYKybI/wrWQaGhSS7U3+9pw==" saltValue="hdHoCzoFXPnvicvnTP148g==" spinCount="100000" sheet="1" objects="1" scenarios="1"/>
  <mergeCells count="14">
    <mergeCell ref="T4:V4"/>
    <mergeCell ref="E5:G5"/>
    <mergeCell ref="G16:Q16"/>
    <mergeCell ref="G19:R21"/>
    <mergeCell ref="G140:M140"/>
    <mergeCell ref="V18:V19"/>
    <mergeCell ref="T10:V10"/>
    <mergeCell ref="T87:V87"/>
    <mergeCell ref="T103:V103"/>
    <mergeCell ref="T116:V116"/>
    <mergeCell ref="T26:V26"/>
    <mergeCell ref="T41:V41"/>
    <mergeCell ref="T57:V57"/>
    <mergeCell ref="T75:V75"/>
  </mergeCells>
  <conditionalFormatting sqref="E19">
    <cfRule type="cellIs" dxfId="3" priority="1" operator="greaterThan">
      <formula>1</formula>
    </cfRule>
  </conditionalFormatting>
  <dataValidations disablePrompts="1" count="2">
    <dataValidation type="list" allowBlank="1" showInputMessage="1" showErrorMessage="1" sqref="E5:G5 T4:V4">
      <formula1>"Full time,Three-quarter time,half time,Less than half time"</formula1>
    </dataValidation>
    <dataValidation type="list" allowBlank="1" showInputMessage="1" showErrorMessage="1" sqref="E3">
      <formula1>"6-8.99,9-11.99,12+"</formula1>
    </dataValidation>
  </dataValidations>
  <pageMargins left="0.7" right="0.7" top="0.75" bottom="0.75" header="0.3" footer="0.3"/>
  <pageSetup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34"/>
  <sheetViews>
    <sheetView topLeftCell="A75" zoomScaleNormal="100" zoomScaleSheetLayoutView="80" workbookViewId="0">
      <selection activeCell="E91" sqref="E91"/>
    </sheetView>
  </sheetViews>
  <sheetFormatPr defaultColWidth="9.140625" defaultRowHeight="12.75"/>
  <cols>
    <col min="1" max="1" width="6.5703125" style="6" bestFit="1" customWidth="1"/>
    <col min="2" max="2" width="2.5703125" style="12" customWidth="1"/>
    <col min="3" max="3" width="10.28515625" style="6" customWidth="1"/>
    <col min="4" max="7" width="5.7109375" style="1" customWidth="1"/>
    <col min="8" max="8" width="6" style="1" customWidth="1"/>
    <col min="9" max="32" width="5.7109375" style="1" customWidth="1"/>
    <col min="33" max="33" width="5.7109375" style="11" customWidth="1"/>
    <col min="34" max="35" width="5.7109375" style="2" customWidth="1"/>
    <col min="36" max="36" width="5.7109375" style="7" customWidth="1"/>
    <col min="37" max="53" width="5.7109375" style="2"/>
    <col min="54" max="55" width="5.7109375" style="2" customWidth="1"/>
    <col min="56" max="56" width="6.140625" style="2" bestFit="1" customWidth="1"/>
    <col min="57" max="59" width="6.140625" style="2" customWidth="1"/>
    <col min="60" max="60" width="8.7109375" style="4" customWidth="1"/>
    <col min="61" max="16384" width="9.140625" style="4"/>
  </cols>
  <sheetData>
    <row r="1" spans="1:60" hidden="1">
      <c r="A1" s="43" t="s">
        <v>0</v>
      </c>
      <c r="B1" s="44"/>
      <c r="C1" s="45"/>
      <c r="D1" s="46"/>
      <c r="E1" s="46" t="s">
        <v>0</v>
      </c>
      <c r="F1" s="46"/>
      <c r="G1" s="46"/>
      <c r="H1" s="46"/>
      <c r="I1" s="46"/>
      <c r="J1" s="46"/>
      <c r="K1" s="46"/>
      <c r="L1" s="46"/>
      <c r="M1" s="46"/>
      <c r="N1" s="47"/>
      <c r="O1" s="47"/>
      <c r="P1" s="46"/>
      <c r="Q1" s="46"/>
      <c r="R1" s="46"/>
      <c r="S1" s="46"/>
      <c r="T1" s="46"/>
      <c r="U1" s="46"/>
      <c r="V1" s="46"/>
      <c r="W1" s="46"/>
      <c r="X1" s="46"/>
      <c r="Y1" s="46"/>
      <c r="Z1" s="46"/>
      <c r="AA1" s="48" t="s">
        <v>0</v>
      </c>
      <c r="AB1" s="48"/>
      <c r="AC1" s="46"/>
      <c r="AD1" s="46"/>
      <c r="AE1" s="46"/>
      <c r="AF1" s="46"/>
      <c r="AG1" s="46"/>
      <c r="AH1" s="49"/>
      <c r="AI1" s="49"/>
      <c r="AJ1" s="49"/>
      <c r="AK1" s="50"/>
      <c r="AL1" s="49"/>
      <c r="AM1" s="49"/>
      <c r="AN1" s="49"/>
      <c r="AO1" s="49"/>
      <c r="AP1" s="49"/>
      <c r="AQ1" s="49"/>
      <c r="AR1" s="49"/>
      <c r="AS1" s="49"/>
      <c r="AT1" s="49"/>
      <c r="AU1" s="49"/>
      <c r="AV1" s="49"/>
      <c r="AW1" s="49"/>
      <c r="AX1" s="49"/>
      <c r="AY1" s="49"/>
      <c r="AZ1" s="49"/>
      <c r="BA1" s="49"/>
      <c r="BB1" s="49"/>
      <c r="BC1" s="49"/>
      <c r="BD1" s="162"/>
      <c r="BE1" s="162"/>
      <c r="BF1" s="162"/>
      <c r="BG1" s="162"/>
      <c r="BH1" s="234"/>
    </row>
    <row r="2" spans="1:60" ht="14.25" hidden="1">
      <c r="A2" s="52"/>
      <c r="B2" s="53"/>
      <c r="C2" s="54"/>
      <c r="D2" s="55"/>
      <c r="E2" s="55"/>
      <c r="F2" s="55"/>
      <c r="G2" s="55"/>
      <c r="H2" s="55"/>
      <c r="I2" s="55"/>
      <c r="J2" s="55"/>
      <c r="K2" s="55"/>
      <c r="L2" s="55"/>
      <c r="M2" s="55"/>
      <c r="N2" s="56"/>
      <c r="O2" s="56"/>
      <c r="P2" s="56"/>
      <c r="Q2" s="56"/>
      <c r="R2" s="55"/>
      <c r="S2" s="55"/>
      <c r="T2" s="57"/>
      <c r="U2" s="57"/>
      <c r="V2" s="57"/>
      <c r="W2" s="57"/>
      <c r="X2" s="55"/>
      <c r="Y2" s="57"/>
      <c r="Z2" s="74" t="s">
        <v>1</v>
      </c>
      <c r="AA2" s="58"/>
      <c r="AB2" s="58"/>
      <c r="AC2" s="55"/>
      <c r="AD2" s="55"/>
      <c r="AE2" s="55"/>
      <c r="AF2" s="55"/>
      <c r="AG2" s="55"/>
      <c r="AH2" s="59"/>
      <c r="AI2" s="59"/>
      <c r="AJ2" s="59"/>
      <c r="AK2" s="60"/>
      <c r="AL2" s="59"/>
      <c r="AM2" s="59"/>
      <c r="AN2" s="59"/>
      <c r="AO2" s="59"/>
      <c r="AP2" s="59"/>
      <c r="AQ2" s="59"/>
      <c r="AR2" s="59"/>
      <c r="AS2" s="59"/>
      <c r="AT2" s="59"/>
      <c r="AU2" s="59"/>
      <c r="AV2" s="59"/>
      <c r="AW2" s="59"/>
      <c r="AX2" s="59"/>
      <c r="AY2" s="59"/>
      <c r="AZ2" s="59"/>
      <c r="BA2" s="59"/>
      <c r="BB2" s="59"/>
      <c r="BC2" s="59"/>
      <c r="BD2" s="156"/>
      <c r="BE2" s="156"/>
      <c r="BF2" s="156"/>
      <c r="BG2" s="156"/>
      <c r="BH2" s="235"/>
    </row>
    <row r="3" spans="1:60" ht="15" hidden="1">
      <c r="A3" s="52"/>
      <c r="B3" s="98"/>
      <c r="C3" s="54"/>
      <c r="D3" s="56"/>
      <c r="E3" s="56"/>
      <c r="F3" s="56"/>
      <c r="G3" s="55"/>
      <c r="H3" s="56"/>
      <c r="I3" s="56"/>
      <c r="J3" s="56"/>
      <c r="K3" s="56"/>
      <c r="L3" s="56"/>
      <c r="M3" s="56"/>
      <c r="N3" s="56"/>
      <c r="O3" s="56"/>
      <c r="P3" s="56"/>
      <c r="Q3" s="56"/>
      <c r="R3" s="55"/>
      <c r="S3" s="55"/>
      <c r="T3" s="383" t="s">
        <v>16</v>
      </c>
      <c r="U3" s="383"/>
      <c r="V3" s="383"/>
      <c r="W3" s="383"/>
      <c r="X3" s="383"/>
      <c r="Y3" s="383"/>
      <c r="Z3" s="383"/>
      <c r="AA3" s="383"/>
      <c r="AB3" s="383"/>
      <c r="AC3" s="383"/>
      <c r="AD3" s="383"/>
      <c r="AE3" s="383"/>
      <c r="AF3" s="383"/>
      <c r="AG3" s="55"/>
      <c r="AH3" s="59"/>
      <c r="AI3" s="59"/>
      <c r="AJ3" s="59"/>
      <c r="AK3" s="60"/>
      <c r="AL3" s="59"/>
      <c r="AM3" s="59"/>
      <c r="AN3" s="59"/>
      <c r="AO3" s="59"/>
      <c r="AP3" s="59"/>
      <c r="AQ3" s="59"/>
      <c r="AR3" s="59"/>
      <c r="AS3" s="59"/>
      <c r="AT3" s="59"/>
      <c r="AU3" s="59"/>
      <c r="AV3" s="59"/>
      <c r="AW3" s="59"/>
      <c r="AX3" s="59"/>
      <c r="AY3" s="59"/>
      <c r="AZ3" s="59"/>
      <c r="BA3" s="59"/>
      <c r="BB3" s="59"/>
      <c r="BC3" s="59"/>
      <c r="BD3" s="156"/>
      <c r="BE3" s="156"/>
      <c r="BF3" s="156"/>
      <c r="BG3" s="156"/>
      <c r="BH3" s="235"/>
    </row>
    <row r="4" spans="1:60" ht="23.25" hidden="1">
      <c r="A4" s="384" t="s">
        <v>7</v>
      </c>
      <c r="B4" s="385"/>
      <c r="C4" s="385"/>
      <c r="D4" s="385"/>
      <c r="E4" s="385"/>
      <c r="F4" s="385"/>
      <c r="G4" s="385"/>
      <c r="H4" s="56"/>
      <c r="I4" s="56"/>
      <c r="J4" s="56"/>
      <c r="K4" s="56"/>
      <c r="L4" s="56"/>
      <c r="M4" s="56"/>
      <c r="N4" s="56"/>
      <c r="O4" s="56"/>
      <c r="P4" s="56"/>
      <c r="Q4" s="56"/>
      <c r="R4" s="55"/>
      <c r="S4" s="55"/>
      <c r="T4" s="383" t="s">
        <v>13</v>
      </c>
      <c r="U4" s="383"/>
      <c r="V4" s="383"/>
      <c r="W4" s="383"/>
      <c r="X4" s="383"/>
      <c r="Y4" s="383"/>
      <c r="Z4" s="383"/>
      <c r="AA4" s="383"/>
      <c r="AB4" s="383"/>
      <c r="AC4" s="383"/>
      <c r="AD4" s="383"/>
      <c r="AE4" s="383"/>
      <c r="AF4" s="383"/>
      <c r="AG4" s="55"/>
      <c r="AH4" s="59"/>
      <c r="AI4" s="59"/>
      <c r="AJ4" s="59"/>
      <c r="AK4" s="60"/>
      <c r="AL4" s="59"/>
      <c r="AM4" s="59"/>
      <c r="AN4" s="59"/>
      <c r="AO4" s="59"/>
      <c r="AP4" s="59"/>
      <c r="AQ4" s="59"/>
      <c r="AR4" s="59"/>
      <c r="AS4" s="59"/>
      <c r="AT4" s="59"/>
      <c r="AU4" s="59"/>
      <c r="AV4" s="59"/>
      <c r="AW4" s="59"/>
      <c r="AX4" s="59"/>
      <c r="AY4" s="59"/>
      <c r="AZ4" s="59"/>
      <c r="BA4" s="59"/>
      <c r="BB4" s="59"/>
      <c r="BC4" s="59"/>
      <c r="BD4" s="156"/>
      <c r="BE4" s="156"/>
      <c r="BF4" s="156"/>
      <c r="BG4" s="156"/>
      <c r="BH4" s="235"/>
    </row>
    <row r="5" spans="1:60" ht="15" hidden="1">
      <c r="A5" s="52"/>
      <c r="B5" s="53"/>
      <c r="C5" s="63"/>
      <c r="D5" s="55"/>
      <c r="E5" s="56"/>
      <c r="F5" s="56"/>
      <c r="G5" s="55"/>
      <c r="H5" s="56"/>
      <c r="I5" s="56"/>
      <c r="J5" s="56"/>
      <c r="K5" s="56"/>
      <c r="L5" s="56"/>
      <c r="M5" s="56"/>
      <c r="N5" s="62"/>
      <c r="O5" s="56"/>
      <c r="P5" s="56"/>
      <c r="Q5" s="56"/>
      <c r="R5" s="55"/>
      <c r="S5" s="55"/>
      <c r="T5" s="55"/>
      <c r="U5" s="55"/>
      <c r="V5" s="55"/>
      <c r="W5" s="55"/>
      <c r="X5" s="55"/>
      <c r="Y5" s="75"/>
      <c r="Z5" s="106" t="s">
        <v>17</v>
      </c>
      <c r="AA5" s="88"/>
      <c r="AB5" s="55"/>
      <c r="AC5" s="55"/>
      <c r="AD5" s="55"/>
      <c r="AE5" s="55"/>
      <c r="AF5" s="55"/>
      <c r="AG5" s="55"/>
      <c r="AH5" s="59"/>
      <c r="AI5" s="59"/>
      <c r="AJ5" s="59"/>
      <c r="AK5" s="60"/>
      <c r="AL5" s="59"/>
      <c r="AM5" s="59"/>
      <c r="AN5" s="59"/>
      <c r="AO5" s="59"/>
      <c r="AP5" s="59"/>
      <c r="AQ5" s="59"/>
      <c r="AR5" s="59"/>
      <c r="AS5" s="59"/>
      <c r="AT5" s="59"/>
      <c r="AU5" s="59"/>
      <c r="AV5" s="59"/>
      <c r="AW5" s="59"/>
      <c r="AX5" s="59"/>
      <c r="AY5" s="59"/>
      <c r="AZ5" s="59"/>
      <c r="BA5" s="59"/>
      <c r="BB5" s="104"/>
      <c r="BC5" s="104"/>
      <c r="BD5" s="156"/>
      <c r="BE5" s="156"/>
      <c r="BF5" s="156"/>
      <c r="BG5" s="156"/>
      <c r="BH5" s="235"/>
    </row>
    <row r="6" spans="1:60" ht="13.5" hidden="1" thickBot="1">
      <c r="A6" s="224"/>
      <c r="B6" s="225"/>
      <c r="C6" s="226"/>
      <c r="D6" s="227"/>
      <c r="E6" s="228"/>
      <c r="F6" s="228"/>
      <c r="G6" s="228"/>
      <c r="H6" s="229" t="s">
        <v>0</v>
      </c>
      <c r="I6" s="230" t="s">
        <v>0</v>
      </c>
      <c r="J6" s="227"/>
      <c r="K6" s="227"/>
      <c r="L6" s="227"/>
      <c r="M6" s="227"/>
      <c r="N6" s="230"/>
      <c r="O6" s="228"/>
      <c r="P6" s="227"/>
      <c r="Q6" s="227"/>
      <c r="R6" s="227"/>
      <c r="S6" s="227"/>
      <c r="T6" s="227"/>
      <c r="U6" s="227"/>
      <c r="V6" s="227"/>
      <c r="W6" s="227"/>
      <c r="X6" s="227"/>
      <c r="Y6" s="227"/>
      <c r="Z6" s="228"/>
      <c r="AA6" s="227"/>
      <c r="AB6" s="227"/>
      <c r="AC6" s="227"/>
      <c r="AD6" s="227"/>
      <c r="AE6" s="227"/>
      <c r="AF6" s="227"/>
      <c r="AG6" s="227"/>
      <c r="AH6" s="231"/>
      <c r="AI6" s="231"/>
      <c r="AJ6" s="231"/>
      <c r="AK6" s="232"/>
      <c r="AL6" s="231"/>
      <c r="AM6" s="231"/>
      <c r="AN6" s="231"/>
      <c r="AO6" s="231"/>
      <c r="AP6" s="231"/>
      <c r="AQ6" s="231"/>
      <c r="AR6" s="231"/>
      <c r="AS6" s="231"/>
      <c r="AT6" s="231"/>
      <c r="AU6" s="231"/>
      <c r="AV6" s="231"/>
      <c r="AW6" s="231"/>
      <c r="AX6" s="231"/>
      <c r="AY6" s="231"/>
      <c r="AZ6" s="231"/>
      <c r="BA6" s="231"/>
      <c r="BB6" s="231"/>
      <c r="BC6" s="231"/>
      <c r="BD6" s="233"/>
      <c r="BE6" s="233"/>
      <c r="BF6" s="233"/>
      <c r="BG6" s="233"/>
      <c r="BH6" s="236"/>
    </row>
    <row r="7" spans="1:60" s="238" customFormat="1" ht="12" hidden="1" thickBot="1">
      <c r="A7" s="386" t="s">
        <v>6</v>
      </c>
      <c r="B7" s="387"/>
      <c r="C7" s="388"/>
      <c r="D7" s="122"/>
      <c r="E7" s="123"/>
      <c r="F7" s="124"/>
      <c r="G7" s="124"/>
      <c r="H7" s="124"/>
      <c r="I7" s="124"/>
      <c r="J7" s="124"/>
      <c r="K7" s="124"/>
      <c r="L7" s="124"/>
      <c r="M7" s="123"/>
      <c r="N7" s="123"/>
      <c r="O7" s="123"/>
      <c r="P7" s="123"/>
      <c r="Q7" s="124"/>
      <c r="R7" s="124"/>
      <c r="S7" s="124"/>
      <c r="T7" s="124"/>
      <c r="U7" s="124"/>
      <c r="V7" s="124"/>
      <c r="W7" s="124"/>
      <c r="X7" s="124"/>
      <c r="Y7" s="125" t="s">
        <v>2</v>
      </c>
      <c r="Z7" s="124"/>
      <c r="AA7" s="124"/>
      <c r="AB7" s="123"/>
      <c r="AC7" s="123"/>
      <c r="AD7" s="123"/>
      <c r="AE7" s="123"/>
      <c r="AF7" s="123"/>
      <c r="AG7" s="126"/>
      <c r="AH7" s="126"/>
      <c r="AI7" s="126"/>
      <c r="AJ7" s="127"/>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237"/>
    </row>
    <row r="8" spans="1:60" s="238" customFormat="1" ht="11.25" hidden="1">
      <c r="A8" s="389"/>
      <c r="B8" s="390"/>
      <c r="C8" s="391"/>
      <c r="D8" s="128">
        <v>0</v>
      </c>
      <c r="E8" s="120">
        <v>1</v>
      </c>
      <c r="F8" s="120">
        <v>101</v>
      </c>
      <c r="G8" s="120">
        <v>201</v>
      </c>
      <c r="H8" s="121">
        <v>301</v>
      </c>
      <c r="I8" s="120">
        <v>401</v>
      </c>
      <c r="J8" s="120">
        <v>501</v>
      </c>
      <c r="K8" s="120">
        <v>601</v>
      </c>
      <c r="L8" s="120">
        <v>701</v>
      </c>
      <c r="M8" s="121">
        <v>801</v>
      </c>
      <c r="N8" s="120">
        <v>901</v>
      </c>
      <c r="O8" s="120">
        <v>1001</v>
      </c>
      <c r="P8" s="120">
        <v>1101</v>
      </c>
      <c r="Q8" s="120">
        <v>1201</v>
      </c>
      <c r="R8" s="121">
        <v>1301</v>
      </c>
      <c r="S8" s="120">
        <v>1401</v>
      </c>
      <c r="T8" s="120">
        <v>1501</v>
      </c>
      <c r="U8" s="120">
        <v>1601</v>
      </c>
      <c r="V8" s="120">
        <v>1701</v>
      </c>
      <c r="W8" s="121">
        <v>1801</v>
      </c>
      <c r="X8" s="120">
        <v>1901</v>
      </c>
      <c r="Y8" s="120">
        <v>2001</v>
      </c>
      <c r="Z8" s="120">
        <v>2101</v>
      </c>
      <c r="AA8" s="120">
        <v>2201</v>
      </c>
      <c r="AB8" s="121">
        <v>2301</v>
      </c>
      <c r="AC8" s="120">
        <v>2401</v>
      </c>
      <c r="AD8" s="120">
        <v>2501</v>
      </c>
      <c r="AE8" s="120">
        <v>2601</v>
      </c>
      <c r="AF8" s="120">
        <v>2701</v>
      </c>
      <c r="AG8" s="121">
        <v>2801</v>
      </c>
      <c r="AH8" s="120">
        <v>2901</v>
      </c>
      <c r="AI8" s="120">
        <v>3001</v>
      </c>
      <c r="AJ8" s="120">
        <v>3101</v>
      </c>
      <c r="AK8" s="120">
        <v>3201</v>
      </c>
      <c r="AL8" s="121">
        <v>3301</v>
      </c>
      <c r="AM8" s="120">
        <v>3401</v>
      </c>
      <c r="AN8" s="120">
        <v>3501</v>
      </c>
      <c r="AO8" s="120">
        <v>3601</v>
      </c>
      <c r="AP8" s="120">
        <v>3701</v>
      </c>
      <c r="AQ8" s="121">
        <v>3801</v>
      </c>
      <c r="AR8" s="120">
        <v>3901</v>
      </c>
      <c r="AS8" s="120">
        <v>4001</v>
      </c>
      <c r="AT8" s="120">
        <v>4101</v>
      </c>
      <c r="AU8" s="120">
        <v>4201</v>
      </c>
      <c r="AV8" s="121">
        <v>4301</v>
      </c>
      <c r="AW8" s="120">
        <v>4401</v>
      </c>
      <c r="AX8" s="120">
        <v>4501</v>
      </c>
      <c r="AY8" s="120">
        <v>4601</v>
      </c>
      <c r="AZ8" s="120">
        <v>4701</v>
      </c>
      <c r="BA8" s="121">
        <v>4801</v>
      </c>
      <c r="BB8" s="120">
        <v>4901</v>
      </c>
      <c r="BC8" s="137">
        <v>5001</v>
      </c>
      <c r="BD8" s="120">
        <v>5101</v>
      </c>
      <c r="BE8" s="248">
        <v>5201</v>
      </c>
      <c r="BF8" s="248">
        <v>5301</v>
      </c>
      <c r="BG8" s="248">
        <v>5401</v>
      </c>
      <c r="BH8" s="239">
        <v>5487</v>
      </c>
    </row>
    <row r="9" spans="1:60" s="238" customFormat="1" ht="11.25" hidden="1">
      <c r="A9" s="389"/>
      <c r="B9" s="390"/>
      <c r="C9" s="391"/>
      <c r="D9" s="129" t="s">
        <v>3</v>
      </c>
      <c r="E9" s="110" t="s">
        <v>3</v>
      </c>
      <c r="F9" s="110" t="s">
        <v>3</v>
      </c>
      <c r="G9" s="110" t="s">
        <v>3</v>
      </c>
      <c r="H9" s="111" t="s">
        <v>3</v>
      </c>
      <c r="I9" s="110" t="s">
        <v>3</v>
      </c>
      <c r="J9" s="110" t="s">
        <v>3</v>
      </c>
      <c r="K9" s="110" t="s">
        <v>3</v>
      </c>
      <c r="L9" s="110" t="s">
        <v>3</v>
      </c>
      <c r="M9" s="111" t="s">
        <v>3</v>
      </c>
      <c r="N9" s="110" t="s">
        <v>3</v>
      </c>
      <c r="O9" s="110" t="s">
        <v>3</v>
      </c>
      <c r="P9" s="110" t="s">
        <v>3</v>
      </c>
      <c r="Q9" s="110" t="s">
        <v>3</v>
      </c>
      <c r="R9" s="111" t="s">
        <v>3</v>
      </c>
      <c r="S9" s="110" t="s">
        <v>3</v>
      </c>
      <c r="T9" s="110" t="s">
        <v>3</v>
      </c>
      <c r="U9" s="110" t="s">
        <v>3</v>
      </c>
      <c r="V9" s="110" t="s">
        <v>3</v>
      </c>
      <c r="W9" s="111" t="s">
        <v>3</v>
      </c>
      <c r="X9" s="110" t="s">
        <v>3</v>
      </c>
      <c r="Y9" s="110" t="s">
        <v>3</v>
      </c>
      <c r="Z9" s="110" t="s">
        <v>3</v>
      </c>
      <c r="AA9" s="110" t="s">
        <v>3</v>
      </c>
      <c r="AB9" s="111" t="s">
        <v>3</v>
      </c>
      <c r="AC9" s="110" t="s">
        <v>3</v>
      </c>
      <c r="AD9" s="110" t="s">
        <v>3</v>
      </c>
      <c r="AE9" s="110" t="s">
        <v>3</v>
      </c>
      <c r="AF9" s="110" t="s">
        <v>3</v>
      </c>
      <c r="AG9" s="111" t="s">
        <v>3</v>
      </c>
      <c r="AH9" s="110" t="s">
        <v>3</v>
      </c>
      <c r="AI9" s="110" t="s">
        <v>3</v>
      </c>
      <c r="AJ9" s="110" t="s">
        <v>3</v>
      </c>
      <c r="AK9" s="110" t="s">
        <v>3</v>
      </c>
      <c r="AL9" s="111" t="s">
        <v>3</v>
      </c>
      <c r="AM9" s="110" t="s">
        <v>3</v>
      </c>
      <c r="AN9" s="110" t="s">
        <v>3</v>
      </c>
      <c r="AO9" s="110" t="s">
        <v>3</v>
      </c>
      <c r="AP9" s="110" t="s">
        <v>3</v>
      </c>
      <c r="AQ9" s="111" t="s">
        <v>3</v>
      </c>
      <c r="AR9" s="110" t="s">
        <v>3</v>
      </c>
      <c r="AS9" s="110" t="s">
        <v>3</v>
      </c>
      <c r="AT9" s="110" t="s">
        <v>3</v>
      </c>
      <c r="AU9" s="110" t="s">
        <v>3</v>
      </c>
      <c r="AV9" s="111" t="s">
        <v>3</v>
      </c>
      <c r="AW9" s="110" t="s">
        <v>3</v>
      </c>
      <c r="AX9" s="110" t="s">
        <v>3</v>
      </c>
      <c r="AY9" s="110" t="s">
        <v>3</v>
      </c>
      <c r="AZ9" s="110" t="s">
        <v>3</v>
      </c>
      <c r="BA9" s="111" t="s">
        <v>3</v>
      </c>
      <c r="BB9" s="110" t="s">
        <v>3</v>
      </c>
      <c r="BC9" s="138" t="s">
        <v>3</v>
      </c>
      <c r="BD9" s="110" t="s">
        <v>3</v>
      </c>
      <c r="BE9" s="110" t="s">
        <v>3</v>
      </c>
      <c r="BF9" s="249" t="s">
        <v>3</v>
      </c>
      <c r="BG9" s="249" t="s">
        <v>3</v>
      </c>
      <c r="BH9" s="240" t="s">
        <v>3</v>
      </c>
    </row>
    <row r="10" spans="1:60" s="238" customFormat="1" ht="12" hidden="1" thickBot="1">
      <c r="A10" s="392"/>
      <c r="B10" s="393"/>
      <c r="C10" s="394"/>
      <c r="D10" s="129">
        <v>0</v>
      </c>
      <c r="E10" s="110">
        <v>100</v>
      </c>
      <c r="F10" s="110">
        <v>200</v>
      </c>
      <c r="G10" s="110">
        <v>300</v>
      </c>
      <c r="H10" s="111">
        <v>400</v>
      </c>
      <c r="I10" s="110">
        <v>500</v>
      </c>
      <c r="J10" s="110">
        <v>600</v>
      </c>
      <c r="K10" s="110">
        <v>700</v>
      </c>
      <c r="L10" s="110">
        <v>800</v>
      </c>
      <c r="M10" s="111">
        <v>900</v>
      </c>
      <c r="N10" s="110">
        <v>1000</v>
      </c>
      <c r="O10" s="110">
        <v>1100</v>
      </c>
      <c r="P10" s="110">
        <v>1200</v>
      </c>
      <c r="Q10" s="110">
        <v>1300</v>
      </c>
      <c r="R10" s="111">
        <v>1400</v>
      </c>
      <c r="S10" s="110">
        <v>1500</v>
      </c>
      <c r="T10" s="110">
        <v>1600</v>
      </c>
      <c r="U10" s="110">
        <v>1700</v>
      </c>
      <c r="V10" s="110">
        <v>1800</v>
      </c>
      <c r="W10" s="111">
        <v>1900</v>
      </c>
      <c r="X10" s="110">
        <v>2000</v>
      </c>
      <c r="Y10" s="110">
        <v>2100</v>
      </c>
      <c r="Z10" s="110">
        <v>2200</v>
      </c>
      <c r="AA10" s="110">
        <v>2300</v>
      </c>
      <c r="AB10" s="111">
        <v>2400</v>
      </c>
      <c r="AC10" s="110">
        <v>2500</v>
      </c>
      <c r="AD10" s="110">
        <v>2600</v>
      </c>
      <c r="AE10" s="110">
        <v>2700</v>
      </c>
      <c r="AF10" s="110">
        <v>2800</v>
      </c>
      <c r="AG10" s="111">
        <v>2900</v>
      </c>
      <c r="AH10" s="110">
        <v>3000</v>
      </c>
      <c r="AI10" s="110">
        <v>3100</v>
      </c>
      <c r="AJ10" s="110">
        <v>3200</v>
      </c>
      <c r="AK10" s="110">
        <v>3300</v>
      </c>
      <c r="AL10" s="111">
        <v>3400</v>
      </c>
      <c r="AM10" s="110">
        <v>3500</v>
      </c>
      <c r="AN10" s="110">
        <v>3600</v>
      </c>
      <c r="AO10" s="110">
        <v>3700</v>
      </c>
      <c r="AP10" s="110">
        <v>3800</v>
      </c>
      <c r="AQ10" s="111">
        <v>3900</v>
      </c>
      <c r="AR10" s="110">
        <v>4000</v>
      </c>
      <c r="AS10" s="110">
        <v>4100</v>
      </c>
      <c r="AT10" s="110">
        <v>4200</v>
      </c>
      <c r="AU10" s="110">
        <v>4300</v>
      </c>
      <c r="AV10" s="111">
        <v>4400</v>
      </c>
      <c r="AW10" s="110">
        <v>4500</v>
      </c>
      <c r="AX10" s="110">
        <v>4600</v>
      </c>
      <c r="AY10" s="110">
        <v>4700</v>
      </c>
      <c r="AZ10" s="110">
        <v>4800</v>
      </c>
      <c r="BA10" s="111">
        <v>4900</v>
      </c>
      <c r="BB10" s="110">
        <v>5000</v>
      </c>
      <c r="BC10" s="138">
        <v>5100</v>
      </c>
      <c r="BD10" s="110">
        <v>5200</v>
      </c>
      <c r="BE10" s="249">
        <v>5300</v>
      </c>
      <c r="BF10" s="249">
        <v>5400</v>
      </c>
      <c r="BG10" s="249">
        <v>5486</v>
      </c>
      <c r="BH10" s="240">
        <v>999999</v>
      </c>
    </row>
    <row r="11" spans="1:60" s="238" customFormat="1" ht="11.25" hidden="1">
      <c r="A11" s="131">
        <v>0</v>
      </c>
      <c r="B11" s="130" t="s">
        <v>4</v>
      </c>
      <c r="C11" s="130">
        <v>199</v>
      </c>
      <c r="D11" s="113">
        <v>0</v>
      </c>
      <c r="E11" s="113">
        <v>0</v>
      </c>
      <c r="F11" s="113">
        <v>0</v>
      </c>
      <c r="G11" s="113">
        <v>0</v>
      </c>
      <c r="H11" s="111">
        <v>0</v>
      </c>
      <c r="I11" s="113">
        <v>0</v>
      </c>
      <c r="J11" s="113">
        <v>0</v>
      </c>
      <c r="K11" s="113">
        <v>0</v>
      </c>
      <c r="L11" s="113">
        <v>0</v>
      </c>
      <c r="M11" s="111">
        <v>0</v>
      </c>
      <c r="N11" s="113">
        <v>0</v>
      </c>
      <c r="O11" s="113">
        <v>0</v>
      </c>
      <c r="P11" s="113">
        <v>0</v>
      </c>
      <c r="Q11" s="113">
        <v>0</v>
      </c>
      <c r="R11" s="111">
        <v>0</v>
      </c>
      <c r="S11" s="113">
        <v>0</v>
      </c>
      <c r="T11" s="113">
        <v>0</v>
      </c>
      <c r="U11" s="113">
        <v>0</v>
      </c>
      <c r="V11" s="113">
        <v>0</v>
      </c>
      <c r="W11" s="111">
        <v>0</v>
      </c>
      <c r="X11" s="113">
        <v>0</v>
      </c>
      <c r="Y11" s="113">
        <v>0</v>
      </c>
      <c r="Z11" s="113">
        <v>0</v>
      </c>
      <c r="AA11" s="113">
        <v>0</v>
      </c>
      <c r="AB11" s="111">
        <v>0</v>
      </c>
      <c r="AC11" s="113">
        <v>0</v>
      </c>
      <c r="AD11" s="113">
        <v>0</v>
      </c>
      <c r="AE11" s="113">
        <v>0</v>
      </c>
      <c r="AF11" s="113">
        <v>0</v>
      </c>
      <c r="AG11" s="111">
        <v>0</v>
      </c>
      <c r="AH11" s="113">
        <v>0</v>
      </c>
      <c r="AI11" s="113">
        <v>0</v>
      </c>
      <c r="AJ11" s="113">
        <v>0</v>
      </c>
      <c r="AK11" s="113">
        <v>0</v>
      </c>
      <c r="AL11" s="111">
        <v>0</v>
      </c>
      <c r="AM11" s="113">
        <v>0</v>
      </c>
      <c r="AN11" s="113">
        <v>0</v>
      </c>
      <c r="AO11" s="113">
        <v>0</v>
      </c>
      <c r="AP11" s="113">
        <v>0</v>
      </c>
      <c r="AQ11" s="111">
        <v>0</v>
      </c>
      <c r="AR11" s="113">
        <v>0</v>
      </c>
      <c r="AS11" s="113">
        <v>0</v>
      </c>
      <c r="AT11" s="113">
        <v>0</v>
      </c>
      <c r="AU11" s="113">
        <v>0</v>
      </c>
      <c r="AV11" s="111">
        <v>0</v>
      </c>
      <c r="AW11" s="113">
        <v>0</v>
      </c>
      <c r="AX11" s="113">
        <v>0</v>
      </c>
      <c r="AY11" s="113">
        <v>0</v>
      </c>
      <c r="AZ11" s="113">
        <v>0</v>
      </c>
      <c r="BA11" s="111">
        <v>0</v>
      </c>
      <c r="BB11" s="113">
        <v>0</v>
      </c>
      <c r="BC11" s="138">
        <v>0</v>
      </c>
      <c r="BD11" s="113">
        <v>0</v>
      </c>
      <c r="BE11" s="250">
        <v>0</v>
      </c>
      <c r="BF11" s="250">
        <v>0</v>
      </c>
      <c r="BG11" s="250">
        <v>0</v>
      </c>
      <c r="BH11" s="240">
        <v>0</v>
      </c>
    </row>
    <row r="12" spans="1:60" s="238" customFormat="1" ht="11.25" hidden="1">
      <c r="A12" s="132">
        <v>200</v>
      </c>
      <c r="B12" s="110" t="s">
        <v>4</v>
      </c>
      <c r="C12" s="112">
        <v>299</v>
      </c>
      <c r="D12" s="113">
        <v>0</v>
      </c>
      <c r="E12" s="113">
        <v>0</v>
      </c>
      <c r="F12" s="113">
        <v>0</v>
      </c>
      <c r="G12" s="113">
        <v>0</v>
      </c>
      <c r="H12" s="111">
        <v>0</v>
      </c>
      <c r="I12" s="113">
        <v>0</v>
      </c>
      <c r="J12" s="113">
        <v>0</v>
      </c>
      <c r="K12" s="113">
        <v>0</v>
      </c>
      <c r="L12" s="113">
        <v>0</v>
      </c>
      <c r="M12" s="111">
        <v>0</v>
      </c>
      <c r="N12" s="113">
        <v>0</v>
      </c>
      <c r="O12" s="113">
        <v>0</v>
      </c>
      <c r="P12" s="113">
        <v>0</v>
      </c>
      <c r="Q12" s="113">
        <v>0</v>
      </c>
      <c r="R12" s="111">
        <v>0</v>
      </c>
      <c r="S12" s="113">
        <v>0</v>
      </c>
      <c r="T12" s="113">
        <v>0</v>
      </c>
      <c r="U12" s="113">
        <v>0</v>
      </c>
      <c r="V12" s="113">
        <v>0</v>
      </c>
      <c r="W12" s="111">
        <v>0</v>
      </c>
      <c r="X12" s="113">
        <v>0</v>
      </c>
      <c r="Y12" s="113">
        <v>0</v>
      </c>
      <c r="Z12" s="113">
        <v>0</v>
      </c>
      <c r="AA12" s="113">
        <v>0</v>
      </c>
      <c r="AB12" s="111">
        <v>0</v>
      </c>
      <c r="AC12" s="113">
        <v>0</v>
      </c>
      <c r="AD12" s="113">
        <v>0</v>
      </c>
      <c r="AE12" s="113">
        <v>0</v>
      </c>
      <c r="AF12" s="113">
        <v>0</v>
      </c>
      <c r="AG12" s="111">
        <v>0</v>
      </c>
      <c r="AH12" s="113">
        <v>0</v>
      </c>
      <c r="AI12" s="113">
        <v>0</v>
      </c>
      <c r="AJ12" s="113">
        <v>0</v>
      </c>
      <c r="AK12" s="113">
        <v>0</v>
      </c>
      <c r="AL12" s="111">
        <v>0</v>
      </c>
      <c r="AM12" s="113">
        <v>0</v>
      </c>
      <c r="AN12" s="113">
        <v>0</v>
      </c>
      <c r="AO12" s="113">
        <v>0</v>
      </c>
      <c r="AP12" s="113">
        <v>0</v>
      </c>
      <c r="AQ12" s="111">
        <v>0</v>
      </c>
      <c r="AR12" s="113">
        <v>0</v>
      </c>
      <c r="AS12" s="113">
        <v>0</v>
      </c>
      <c r="AT12" s="113">
        <v>0</v>
      </c>
      <c r="AU12" s="113">
        <v>0</v>
      </c>
      <c r="AV12" s="111">
        <v>0</v>
      </c>
      <c r="AW12" s="113">
        <v>0</v>
      </c>
      <c r="AX12" s="113">
        <v>0</v>
      </c>
      <c r="AY12" s="113">
        <v>0</v>
      </c>
      <c r="AZ12" s="113">
        <v>0</v>
      </c>
      <c r="BA12" s="111">
        <v>0</v>
      </c>
      <c r="BB12" s="113">
        <v>0</v>
      </c>
      <c r="BC12" s="138">
        <v>0</v>
      </c>
      <c r="BD12" s="113">
        <v>0</v>
      </c>
      <c r="BE12" s="250">
        <v>0</v>
      </c>
      <c r="BF12" s="250">
        <v>0</v>
      </c>
      <c r="BG12" s="250">
        <v>0</v>
      </c>
      <c r="BH12" s="240">
        <v>0</v>
      </c>
    </row>
    <row r="13" spans="1:60" s="238" customFormat="1" ht="11.25" hidden="1">
      <c r="A13" s="132">
        <v>300</v>
      </c>
      <c r="B13" s="113" t="s">
        <v>4</v>
      </c>
      <c r="C13" s="112">
        <v>399</v>
      </c>
      <c r="D13" s="113">
        <v>0</v>
      </c>
      <c r="E13" s="113">
        <v>0</v>
      </c>
      <c r="F13" s="113">
        <v>0</v>
      </c>
      <c r="G13" s="113">
        <v>0</v>
      </c>
      <c r="H13" s="111">
        <v>0</v>
      </c>
      <c r="I13" s="113">
        <v>0</v>
      </c>
      <c r="J13" s="113">
        <v>0</v>
      </c>
      <c r="K13" s="113">
        <v>0</v>
      </c>
      <c r="L13" s="113">
        <v>0</v>
      </c>
      <c r="M13" s="111">
        <v>0</v>
      </c>
      <c r="N13" s="113">
        <v>0</v>
      </c>
      <c r="O13" s="113">
        <v>0</v>
      </c>
      <c r="P13" s="113">
        <v>0</v>
      </c>
      <c r="Q13" s="113">
        <v>0</v>
      </c>
      <c r="R13" s="111">
        <v>0</v>
      </c>
      <c r="S13" s="113">
        <v>0</v>
      </c>
      <c r="T13" s="113">
        <v>0</v>
      </c>
      <c r="U13" s="113">
        <v>0</v>
      </c>
      <c r="V13" s="113">
        <v>0</v>
      </c>
      <c r="W13" s="111">
        <v>0</v>
      </c>
      <c r="X13" s="113">
        <v>0</v>
      </c>
      <c r="Y13" s="113">
        <v>0</v>
      </c>
      <c r="Z13" s="113">
        <v>0</v>
      </c>
      <c r="AA13" s="113">
        <v>0</v>
      </c>
      <c r="AB13" s="111">
        <v>0</v>
      </c>
      <c r="AC13" s="113">
        <v>0</v>
      </c>
      <c r="AD13" s="113">
        <v>0</v>
      </c>
      <c r="AE13" s="113">
        <v>0</v>
      </c>
      <c r="AF13" s="113">
        <v>0</v>
      </c>
      <c r="AG13" s="111">
        <v>0</v>
      </c>
      <c r="AH13" s="113">
        <v>0</v>
      </c>
      <c r="AI13" s="113">
        <v>0</v>
      </c>
      <c r="AJ13" s="113">
        <v>0</v>
      </c>
      <c r="AK13" s="113">
        <v>0</v>
      </c>
      <c r="AL13" s="111">
        <v>0</v>
      </c>
      <c r="AM13" s="113">
        <v>0</v>
      </c>
      <c r="AN13" s="113">
        <v>0</v>
      </c>
      <c r="AO13" s="113">
        <v>0</v>
      </c>
      <c r="AP13" s="113">
        <v>0</v>
      </c>
      <c r="AQ13" s="111">
        <v>0</v>
      </c>
      <c r="AR13" s="113">
        <v>0</v>
      </c>
      <c r="AS13" s="113">
        <v>0</v>
      </c>
      <c r="AT13" s="113">
        <v>0</v>
      </c>
      <c r="AU13" s="113">
        <v>0</v>
      </c>
      <c r="AV13" s="111">
        <v>0</v>
      </c>
      <c r="AW13" s="113">
        <v>0</v>
      </c>
      <c r="AX13" s="113">
        <v>0</v>
      </c>
      <c r="AY13" s="113">
        <v>0</v>
      </c>
      <c r="AZ13" s="113">
        <v>0</v>
      </c>
      <c r="BA13" s="111">
        <v>0</v>
      </c>
      <c r="BB13" s="113">
        <v>0</v>
      </c>
      <c r="BC13" s="138">
        <v>0</v>
      </c>
      <c r="BD13" s="113">
        <v>0</v>
      </c>
      <c r="BE13" s="250">
        <v>0</v>
      </c>
      <c r="BF13" s="250">
        <v>0</v>
      </c>
      <c r="BG13" s="250">
        <v>0</v>
      </c>
      <c r="BH13" s="240">
        <v>0</v>
      </c>
    </row>
    <row r="14" spans="1:60" s="238" customFormat="1" ht="11.25" hidden="1">
      <c r="A14" s="133">
        <v>400</v>
      </c>
      <c r="B14" s="114" t="s">
        <v>4</v>
      </c>
      <c r="C14" s="114">
        <v>499</v>
      </c>
      <c r="D14" s="114">
        <v>0</v>
      </c>
      <c r="E14" s="114">
        <v>0</v>
      </c>
      <c r="F14" s="114">
        <v>0</v>
      </c>
      <c r="G14" s="114">
        <v>0</v>
      </c>
      <c r="H14" s="115">
        <v>0</v>
      </c>
      <c r="I14" s="114">
        <v>0</v>
      </c>
      <c r="J14" s="114">
        <v>0</v>
      </c>
      <c r="K14" s="114">
        <v>0</v>
      </c>
      <c r="L14" s="114">
        <v>0</v>
      </c>
      <c r="M14" s="115">
        <v>0</v>
      </c>
      <c r="N14" s="114">
        <v>0</v>
      </c>
      <c r="O14" s="114">
        <v>0</v>
      </c>
      <c r="P14" s="114">
        <v>0</v>
      </c>
      <c r="Q14" s="114">
        <v>0</v>
      </c>
      <c r="R14" s="115">
        <v>0</v>
      </c>
      <c r="S14" s="114">
        <v>0</v>
      </c>
      <c r="T14" s="114">
        <v>0</v>
      </c>
      <c r="U14" s="114">
        <v>0</v>
      </c>
      <c r="V14" s="114">
        <v>0</v>
      </c>
      <c r="W14" s="115">
        <v>0</v>
      </c>
      <c r="X14" s="114">
        <v>0</v>
      </c>
      <c r="Y14" s="114">
        <v>0</v>
      </c>
      <c r="Z14" s="114">
        <v>0</v>
      </c>
      <c r="AA14" s="114">
        <v>0</v>
      </c>
      <c r="AB14" s="115">
        <v>0</v>
      </c>
      <c r="AC14" s="114">
        <v>0</v>
      </c>
      <c r="AD14" s="114">
        <v>0</v>
      </c>
      <c r="AE14" s="114">
        <v>0</v>
      </c>
      <c r="AF14" s="114">
        <v>0</v>
      </c>
      <c r="AG14" s="115">
        <v>0</v>
      </c>
      <c r="AH14" s="114">
        <v>0</v>
      </c>
      <c r="AI14" s="114">
        <v>0</v>
      </c>
      <c r="AJ14" s="114">
        <v>0</v>
      </c>
      <c r="AK14" s="114">
        <v>0</v>
      </c>
      <c r="AL14" s="115">
        <v>0</v>
      </c>
      <c r="AM14" s="114">
        <v>0</v>
      </c>
      <c r="AN14" s="114">
        <v>0</v>
      </c>
      <c r="AO14" s="114">
        <v>0</v>
      </c>
      <c r="AP14" s="114">
        <v>0</v>
      </c>
      <c r="AQ14" s="115">
        <v>0</v>
      </c>
      <c r="AR14" s="114">
        <v>0</v>
      </c>
      <c r="AS14" s="114">
        <v>0</v>
      </c>
      <c r="AT14" s="114">
        <v>0</v>
      </c>
      <c r="AU14" s="114">
        <v>0</v>
      </c>
      <c r="AV14" s="115">
        <v>0</v>
      </c>
      <c r="AW14" s="114">
        <v>0</v>
      </c>
      <c r="AX14" s="114">
        <v>0</v>
      </c>
      <c r="AY14" s="114">
        <v>0</v>
      </c>
      <c r="AZ14" s="114">
        <v>0</v>
      </c>
      <c r="BA14" s="115">
        <v>0</v>
      </c>
      <c r="BB14" s="114">
        <v>0</v>
      </c>
      <c r="BC14" s="135">
        <v>0</v>
      </c>
      <c r="BD14" s="114">
        <v>0</v>
      </c>
      <c r="BE14" s="251">
        <v>0</v>
      </c>
      <c r="BF14" s="251">
        <v>0</v>
      </c>
      <c r="BG14" s="251">
        <v>0</v>
      </c>
      <c r="BH14" s="241">
        <v>0</v>
      </c>
    </row>
    <row r="15" spans="1:60" s="238" customFormat="1" ht="11.25" hidden="1">
      <c r="A15" s="132">
        <v>500</v>
      </c>
      <c r="B15" s="110" t="s">
        <v>4</v>
      </c>
      <c r="C15" s="112">
        <v>599</v>
      </c>
      <c r="D15" s="113">
        <v>0</v>
      </c>
      <c r="E15" s="113">
        <v>0</v>
      </c>
      <c r="F15" s="113">
        <v>0</v>
      </c>
      <c r="G15" s="113">
        <v>0</v>
      </c>
      <c r="H15" s="111">
        <v>0</v>
      </c>
      <c r="I15" s="113">
        <v>0</v>
      </c>
      <c r="J15" s="113">
        <v>0</v>
      </c>
      <c r="K15" s="113">
        <v>0</v>
      </c>
      <c r="L15" s="113">
        <v>0</v>
      </c>
      <c r="M15" s="111">
        <v>0</v>
      </c>
      <c r="N15" s="113">
        <v>0</v>
      </c>
      <c r="O15" s="113">
        <v>0</v>
      </c>
      <c r="P15" s="113">
        <v>0</v>
      </c>
      <c r="Q15" s="113">
        <v>0</v>
      </c>
      <c r="R15" s="111">
        <v>0</v>
      </c>
      <c r="S15" s="113">
        <v>0</v>
      </c>
      <c r="T15" s="113">
        <v>0</v>
      </c>
      <c r="U15" s="113">
        <v>0</v>
      </c>
      <c r="V15" s="113">
        <v>0</v>
      </c>
      <c r="W15" s="111">
        <v>0</v>
      </c>
      <c r="X15" s="113">
        <v>0</v>
      </c>
      <c r="Y15" s="113">
        <v>0</v>
      </c>
      <c r="Z15" s="113">
        <v>0</v>
      </c>
      <c r="AA15" s="113">
        <v>0</v>
      </c>
      <c r="AB15" s="111">
        <v>0</v>
      </c>
      <c r="AC15" s="113">
        <v>0</v>
      </c>
      <c r="AD15" s="113">
        <v>0</v>
      </c>
      <c r="AE15" s="113">
        <v>0</v>
      </c>
      <c r="AF15" s="113">
        <v>0</v>
      </c>
      <c r="AG15" s="111">
        <v>0</v>
      </c>
      <c r="AH15" s="113">
        <v>0</v>
      </c>
      <c r="AI15" s="113">
        <v>0</v>
      </c>
      <c r="AJ15" s="113">
        <v>0</v>
      </c>
      <c r="AK15" s="113">
        <v>0</v>
      </c>
      <c r="AL15" s="111">
        <v>0</v>
      </c>
      <c r="AM15" s="113">
        <v>0</v>
      </c>
      <c r="AN15" s="113">
        <v>0</v>
      </c>
      <c r="AO15" s="113">
        <v>0</v>
      </c>
      <c r="AP15" s="113">
        <v>0</v>
      </c>
      <c r="AQ15" s="111">
        <v>0</v>
      </c>
      <c r="AR15" s="113">
        <v>0</v>
      </c>
      <c r="AS15" s="113">
        <v>0</v>
      </c>
      <c r="AT15" s="113">
        <v>0</v>
      </c>
      <c r="AU15" s="113">
        <v>0</v>
      </c>
      <c r="AV15" s="111">
        <v>0</v>
      </c>
      <c r="AW15" s="113">
        <v>0</v>
      </c>
      <c r="AX15" s="113">
        <v>0</v>
      </c>
      <c r="AY15" s="113">
        <v>0</v>
      </c>
      <c r="AZ15" s="113">
        <v>0</v>
      </c>
      <c r="BA15" s="111">
        <v>0</v>
      </c>
      <c r="BB15" s="113">
        <v>0</v>
      </c>
      <c r="BC15" s="138">
        <v>0</v>
      </c>
      <c r="BD15" s="113">
        <v>0</v>
      </c>
      <c r="BE15" s="250">
        <v>0</v>
      </c>
      <c r="BF15" s="250">
        <v>0</v>
      </c>
      <c r="BG15" s="250">
        <v>0</v>
      </c>
      <c r="BH15" s="240">
        <v>0</v>
      </c>
    </row>
    <row r="16" spans="1:60" s="238" customFormat="1" ht="11.25" hidden="1">
      <c r="A16" s="132">
        <v>600</v>
      </c>
      <c r="B16" s="110" t="s">
        <v>4</v>
      </c>
      <c r="C16" s="112">
        <v>699</v>
      </c>
      <c r="D16" s="113">
        <v>650</v>
      </c>
      <c r="E16" s="113">
        <v>0</v>
      </c>
      <c r="F16" s="113">
        <v>0</v>
      </c>
      <c r="G16" s="113">
        <v>0</v>
      </c>
      <c r="H16" s="111">
        <v>0</v>
      </c>
      <c r="I16" s="113">
        <v>0</v>
      </c>
      <c r="J16" s="113">
        <v>0</v>
      </c>
      <c r="K16" s="113">
        <v>0</v>
      </c>
      <c r="L16" s="113">
        <v>0</v>
      </c>
      <c r="M16" s="111">
        <v>0</v>
      </c>
      <c r="N16" s="113">
        <v>0</v>
      </c>
      <c r="O16" s="113">
        <v>0</v>
      </c>
      <c r="P16" s="113">
        <v>0</v>
      </c>
      <c r="Q16" s="113">
        <v>0</v>
      </c>
      <c r="R16" s="111">
        <v>0</v>
      </c>
      <c r="S16" s="113">
        <v>0</v>
      </c>
      <c r="T16" s="113">
        <v>0</v>
      </c>
      <c r="U16" s="113">
        <v>0</v>
      </c>
      <c r="V16" s="113">
        <v>0</v>
      </c>
      <c r="W16" s="111">
        <v>0</v>
      </c>
      <c r="X16" s="113">
        <v>0</v>
      </c>
      <c r="Y16" s="113">
        <v>0</v>
      </c>
      <c r="Z16" s="113">
        <v>0</v>
      </c>
      <c r="AA16" s="113">
        <v>0</v>
      </c>
      <c r="AB16" s="111">
        <v>0</v>
      </c>
      <c r="AC16" s="113">
        <v>0</v>
      </c>
      <c r="AD16" s="113">
        <v>0</v>
      </c>
      <c r="AE16" s="113">
        <v>0</v>
      </c>
      <c r="AF16" s="113">
        <v>0</v>
      </c>
      <c r="AG16" s="111">
        <v>0</v>
      </c>
      <c r="AH16" s="113">
        <v>0</v>
      </c>
      <c r="AI16" s="113">
        <v>0</v>
      </c>
      <c r="AJ16" s="113">
        <v>0</v>
      </c>
      <c r="AK16" s="113">
        <v>0</v>
      </c>
      <c r="AL16" s="111">
        <v>0</v>
      </c>
      <c r="AM16" s="113">
        <v>0</v>
      </c>
      <c r="AN16" s="113">
        <v>0</v>
      </c>
      <c r="AO16" s="113">
        <v>0</v>
      </c>
      <c r="AP16" s="113">
        <v>0</v>
      </c>
      <c r="AQ16" s="111">
        <v>0</v>
      </c>
      <c r="AR16" s="113">
        <v>0</v>
      </c>
      <c r="AS16" s="113">
        <v>0</v>
      </c>
      <c r="AT16" s="113">
        <v>0</v>
      </c>
      <c r="AU16" s="113">
        <v>0</v>
      </c>
      <c r="AV16" s="111">
        <v>0</v>
      </c>
      <c r="AW16" s="113">
        <v>0</v>
      </c>
      <c r="AX16" s="113">
        <v>0</v>
      </c>
      <c r="AY16" s="113">
        <v>0</v>
      </c>
      <c r="AZ16" s="113">
        <v>0</v>
      </c>
      <c r="BA16" s="111">
        <v>0</v>
      </c>
      <c r="BB16" s="113">
        <v>0</v>
      </c>
      <c r="BC16" s="138">
        <v>0</v>
      </c>
      <c r="BD16" s="113">
        <v>0</v>
      </c>
      <c r="BE16" s="250">
        <v>0</v>
      </c>
      <c r="BF16" s="250">
        <v>0</v>
      </c>
      <c r="BG16" s="250">
        <v>0</v>
      </c>
      <c r="BH16" s="240">
        <v>0</v>
      </c>
    </row>
    <row r="17" spans="1:60" s="238" customFormat="1" ht="11.25" hidden="1">
      <c r="A17" s="132">
        <v>700</v>
      </c>
      <c r="B17" s="110" t="s">
        <v>4</v>
      </c>
      <c r="C17" s="112">
        <v>799</v>
      </c>
      <c r="D17" s="113">
        <v>750</v>
      </c>
      <c r="E17" s="113">
        <v>700</v>
      </c>
      <c r="F17" s="113">
        <v>0</v>
      </c>
      <c r="G17" s="113">
        <v>0</v>
      </c>
      <c r="H17" s="111">
        <v>0</v>
      </c>
      <c r="I17" s="113">
        <v>0</v>
      </c>
      <c r="J17" s="113">
        <v>0</v>
      </c>
      <c r="K17" s="113">
        <v>0</v>
      </c>
      <c r="L17" s="113">
        <v>0</v>
      </c>
      <c r="M17" s="111">
        <v>0</v>
      </c>
      <c r="N17" s="113">
        <v>0</v>
      </c>
      <c r="O17" s="113">
        <v>0</v>
      </c>
      <c r="P17" s="113">
        <v>0</v>
      </c>
      <c r="Q17" s="113">
        <v>0</v>
      </c>
      <c r="R17" s="111">
        <v>0</v>
      </c>
      <c r="S17" s="113">
        <v>0</v>
      </c>
      <c r="T17" s="113">
        <v>0</v>
      </c>
      <c r="U17" s="113">
        <v>0</v>
      </c>
      <c r="V17" s="113">
        <v>0</v>
      </c>
      <c r="W17" s="111">
        <v>0</v>
      </c>
      <c r="X17" s="113">
        <v>0</v>
      </c>
      <c r="Y17" s="113">
        <v>0</v>
      </c>
      <c r="Z17" s="113">
        <v>0</v>
      </c>
      <c r="AA17" s="113">
        <v>0</v>
      </c>
      <c r="AB17" s="111">
        <v>0</v>
      </c>
      <c r="AC17" s="113">
        <v>0</v>
      </c>
      <c r="AD17" s="113">
        <v>0</v>
      </c>
      <c r="AE17" s="113">
        <v>0</v>
      </c>
      <c r="AF17" s="113">
        <v>0</v>
      </c>
      <c r="AG17" s="111">
        <v>0</v>
      </c>
      <c r="AH17" s="113">
        <v>0</v>
      </c>
      <c r="AI17" s="113">
        <v>0</v>
      </c>
      <c r="AJ17" s="113">
        <v>0</v>
      </c>
      <c r="AK17" s="113">
        <v>0</v>
      </c>
      <c r="AL17" s="111">
        <v>0</v>
      </c>
      <c r="AM17" s="113">
        <v>0</v>
      </c>
      <c r="AN17" s="113">
        <v>0</v>
      </c>
      <c r="AO17" s="113">
        <v>0</v>
      </c>
      <c r="AP17" s="113">
        <v>0</v>
      </c>
      <c r="AQ17" s="111">
        <v>0</v>
      </c>
      <c r="AR17" s="113">
        <v>0</v>
      </c>
      <c r="AS17" s="113">
        <v>0</v>
      </c>
      <c r="AT17" s="113">
        <v>0</v>
      </c>
      <c r="AU17" s="113">
        <v>0</v>
      </c>
      <c r="AV17" s="111">
        <v>0</v>
      </c>
      <c r="AW17" s="113">
        <v>0</v>
      </c>
      <c r="AX17" s="113">
        <v>0</v>
      </c>
      <c r="AY17" s="113">
        <v>0</v>
      </c>
      <c r="AZ17" s="113">
        <v>0</v>
      </c>
      <c r="BA17" s="111">
        <v>0</v>
      </c>
      <c r="BB17" s="113">
        <v>0</v>
      </c>
      <c r="BC17" s="138">
        <v>0</v>
      </c>
      <c r="BD17" s="113">
        <v>0</v>
      </c>
      <c r="BE17" s="250">
        <v>0</v>
      </c>
      <c r="BF17" s="250">
        <v>0</v>
      </c>
      <c r="BG17" s="250">
        <v>0</v>
      </c>
      <c r="BH17" s="240">
        <v>0</v>
      </c>
    </row>
    <row r="18" spans="1:60" s="238" customFormat="1" ht="11.25" hidden="1">
      <c r="A18" s="132">
        <v>800</v>
      </c>
      <c r="B18" s="113" t="s">
        <v>4</v>
      </c>
      <c r="C18" s="112">
        <v>899</v>
      </c>
      <c r="D18" s="113">
        <v>850</v>
      </c>
      <c r="E18" s="113">
        <v>800</v>
      </c>
      <c r="F18" s="113">
        <v>700</v>
      </c>
      <c r="G18" s="113">
        <v>0</v>
      </c>
      <c r="H18" s="111">
        <v>0</v>
      </c>
      <c r="I18" s="113">
        <v>0</v>
      </c>
      <c r="J18" s="113">
        <v>0</v>
      </c>
      <c r="K18" s="113">
        <v>0</v>
      </c>
      <c r="L18" s="113">
        <v>0</v>
      </c>
      <c r="M18" s="111">
        <v>0</v>
      </c>
      <c r="N18" s="113">
        <v>0</v>
      </c>
      <c r="O18" s="113">
        <v>0</v>
      </c>
      <c r="P18" s="113">
        <v>0</v>
      </c>
      <c r="Q18" s="113">
        <v>0</v>
      </c>
      <c r="R18" s="111">
        <v>0</v>
      </c>
      <c r="S18" s="113">
        <v>0</v>
      </c>
      <c r="T18" s="113">
        <v>0</v>
      </c>
      <c r="U18" s="113">
        <v>0</v>
      </c>
      <c r="V18" s="113">
        <v>0</v>
      </c>
      <c r="W18" s="111">
        <v>0</v>
      </c>
      <c r="X18" s="113">
        <v>0</v>
      </c>
      <c r="Y18" s="113">
        <v>0</v>
      </c>
      <c r="Z18" s="113">
        <v>0</v>
      </c>
      <c r="AA18" s="113">
        <v>0</v>
      </c>
      <c r="AB18" s="111">
        <v>0</v>
      </c>
      <c r="AC18" s="113">
        <v>0</v>
      </c>
      <c r="AD18" s="113">
        <v>0</v>
      </c>
      <c r="AE18" s="113">
        <v>0</v>
      </c>
      <c r="AF18" s="113">
        <v>0</v>
      </c>
      <c r="AG18" s="111">
        <v>0</v>
      </c>
      <c r="AH18" s="113">
        <v>0</v>
      </c>
      <c r="AI18" s="113">
        <v>0</v>
      </c>
      <c r="AJ18" s="113">
        <v>0</v>
      </c>
      <c r="AK18" s="113">
        <v>0</v>
      </c>
      <c r="AL18" s="111">
        <v>0</v>
      </c>
      <c r="AM18" s="113">
        <v>0</v>
      </c>
      <c r="AN18" s="113">
        <v>0</v>
      </c>
      <c r="AO18" s="113">
        <v>0</v>
      </c>
      <c r="AP18" s="113">
        <v>0</v>
      </c>
      <c r="AQ18" s="111">
        <v>0</v>
      </c>
      <c r="AR18" s="113">
        <v>0</v>
      </c>
      <c r="AS18" s="113">
        <v>0</v>
      </c>
      <c r="AT18" s="113">
        <v>0</v>
      </c>
      <c r="AU18" s="113">
        <v>0</v>
      </c>
      <c r="AV18" s="111">
        <v>0</v>
      </c>
      <c r="AW18" s="113">
        <v>0</v>
      </c>
      <c r="AX18" s="113">
        <v>0</v>
      </c>
      <c r="AY18" s="113">
        <v>0</v>
      </c>
      <c r="AZ18" s="113">
        <v>0</v>
      </c>
      <c r="BA18" s="111">
        <v>0</v>
      </c>
      <c r="BB18" s="113">
        <v>0</v>
      </c>
      <c r="BC18" s="138">
        <v>0</v>
      </c>
      <c r="BD18" s="113">
        <v>0</v>
      </c>
      <c r="BE18" s="250">
        <v>0</v>
      </c>
      <c r="BF18" s="250">
        <v>0</v>
      </c>
      <c r="BG18" s="250">
        <v>0</v>
      </c>
      <c r="BH18" s="240">
        <v>0</v>
      </c>
    </row>
    <row r="19" spans="1:60" s="238" customFormat="1" ht="11.25" hidden="1">
      <c r="A19" s="133">
        <v>900</v>
      </c>
      <c r="B19" s="114" t="s">
        <v>4</v>
      </c>
      <c r="C19" s="114">
        <v>999</v>
      </c>
      <c r="D19" s="114">
        <v>950</v>
      </c>
      <c r="E19" s="114">
        <v>900</v>
      </c>
      <c r="F19" s="114">
        <v>800</v>
      </c>
      <c r="G19" s="114">
        <v>700</v>
      </c>
      <c r="H19" s="111">
        <v>0</v>
      </c>
      <c r="I19" s="114">
        <v>0</v>
      </c>
      <c r="J19" s="114">
        <v>0</v>
      </c>
      <c r="K19" s="114">
        <v>0</v>
      </c>
      <c r="L19" s="114">
        <v>0</v>
      </c>
      <c r="M19" s="111">
        <v>0</v>
      </c>
      <c r="N19" s="114">
        <v>0</v>
      </c>
      <c r="O19" s="114">
        <v>0</v>
      </c>
      <c r="P19" s="114">
        <v>0</v>
      </c>
      <c r="Q19" s="114">
        <v>0</v>
      </c>
      <c r="R19" s="111">
        <v>0</v>
      </c>
      <c r="S19" s="114">
        <v>0</v>
      </c>
      <c r="T19" s="114">
        <v>0</v>
      </c>
      <c r="U19" s="114">
        <v>0</v>
      </c>
      <c r="V19" s="114">
        <v>0</v>
      </c>
      <c r="W19" s="111">
        <v>0</v>
      </c>
      <c r="X19" s="114">
        <v>0</v>
      </c>
      <c r="Y19" s="114">
        <v>0</v>
      </c>
      <c r="Z19" s="114">
        <v>0</v>
      </c>
      <c r="AA19" s="114">
        <v>0</v>
      </c>
      <c r="AB19" s="111">
        <v>0</v>
      </c>
      <c r="AC19" s="114">
        <v>0</v>
      </c>
      <c r="AD19" s="114">
        <v>0</v>
      </c>
      <c r="AE19" s="114">
        <v>0</v>
      </c>
      <c r="AF19" s="114">
        <v>0</v>
      </c>
      <c r="AG19" s="111">
        <v>0</v>
      </c>
      <c r="AH19" s="114">
        <v>0</v>
      </c>
      <c r="AI19" s="114">
        <v>0</v>
      </c>
      <c r="AJ19" s="114">
        <v>0</v>
      </c>
      <c r="AK19" s="114">
        <v>0</v>
      </c>
      <c r="AL19" s="111">
        <v>0</v>
      </c>
      <c r="AM19" s="114">
        <v>0</v>
      </c>
      <c r="AN19" s="114">
        <v>0</v>
      </c>
      <c r="AO19" s="114">
        <v>0</v>
      </c>
      <c r="AP19" s="114">
        <v>0</v>
      </c>
      <c r="AQ19" s="111">
        <v>0</v>
      </c>
      <c r="AR19" s="114">
        <v>0</v>
      </c>
      <c r="AS19" s="114">
        <v>0</v>
      </c>
      <c r="AT19" s="114">
        <v>0</v>
      </c>
      <c r="AU19" s="114">
        <v>0</v>
      </c>
      <c r="AV19" s="111">
        <v>0</v>
      </c>
      <c r="AW19" s="114">
        <v>0</v>
      </c>
      <c r="AX19" s="114">
        <v>0</v>
      </c>
      <c r="AY19" s="114">
        <v>0</v>
      </c>
      <c r="AZ19" s="114">
        <v>0</v>
      </c>
      <c r="BA19" s="111">
        <v>0</v>
      </c>
      <c r="BB19" s="114">
        <v>0</v>
      </c>
      <c r="BC19" s="135">
        <v>0</v>
      </c>
      <c r="BD19" s="114">
        <v>0</v>
      </c>
      <c r="BE19" s="251">
        <v>0</v>
      </c>
      <c r="BF19" s="251">
        <v>0</v>
      </c>
      <c r="BG19" s="251">
        <v>0</v>
      </c>
      <c r="BH19" s="241">
        <v>0</v>
      </c>
    </row>
    <row r="20" spans="1:60" s="238" customFormat="1" ht="11.25" hidden="1">
      <c r="A20" s="132">
        <v>1000</v>
      </c>
      <c r="B20" s="110" t="s">
        <v>4</v>
      </c>
      <c r="C20" s="112">
        <v>1099</v>
      </c>
      <c r="D20" s="113">
        <v>1050</v>
      </c>
      <c r="E20" s="113">
        <v>1000</v>
      </c>
      <c r="F20" s="113">
        <v>900</v>
      </c>
      <c r="G20" s="113">
        <v>800</v>
      </c>
      <c r="H20" s="111">
        <v>700</v>
      </c>
      <c r="I20" s="113">
        <v>0</v>
      </c>
      <c r="J20" s="113">
        <v>0</v>
      </c>
      <c r="K20" s="113">
        <v>0</v>
      </c>
      <c r="L20" s="113">
        <v>0</v>
      </c>
      <c r="M20" s="111">
        <v>0</v>
      </c>
      <c r="N20" s="113">
        <v>0</v>
      </c>
      <c r="O20" s="113">
        <v>0</v>
      </c>
      <c r="P20" s="113">
        <v>0</v>
      </c>
      <c r="Q20" s="113">
        <v>0</v>
      </c>
      <c r="R20" s="111">
        <v>0</v>
      </c>
      <c r="S20" s="113">
        <v>0</v>
      </c>
      <c r="T20" s="113">
        <v>0</v>
      </c>
      <c r="U20" s="113">
        <v>0</v>
      </c>
      <c r="V20" s="113">
        <v>0</v>
      </c>
      <c r="W20" s="111">
        <v>0</v>
      </c>
      <c r="X20" s="113">
        <v>0</v>
      </c>
      <c r="Y20" s="113">
        <v>0</v>
      </c>
      <c r="Z20" s="113">
        <v>0</v>
      </c>
      <c r="AA20" s="113">
        <v>0</v>
      </c>
      <c r="AB20" s="111">
        <v>0</v>
      </c>
      <c r="AC20" s="113">
        <v>0</v>
      </c>
      <c r="AD20" s="113">
        <v>0</v>
      </c>
      <c r="AE20" s="113">
        <v>0</v>
      </c>
      <c r="AF20" s="113">
        <v>0</v>
      </c>
      <c r="AG20" s="111">
        <v>0</v>
      </c>
      <c r="AH20" s="113">
        <v>0</v>
      </c>
      <c r="AI20" s="113">
        <v>0</v>
      </c>
      <c r="AJ20" s="113">
        <v>0</v>
      </c>
      <c r="AK20" s="113">
        <v>0</v>
      </c>
      <c r="AL20" s="111">
        <v>0</v>
      </c>
      <c r="AM20" s="113">
        <v>0</v>
      </c>
      <c r="AN20" s="113">
        <v>0</v>
      </c>
      <c r="AO20" s="113">
        <v>0</v>
      </c>
      <c r="AP20" s="113">
        <v>0</v>
      </c>
      <c r="AQ20" s="111">
        <v>0</v>
      </c>
      <c r="AR20" s="113">
        <v>0</v>
      </c>
      <c r="AS20" s="113">
        <v>0</v>
      </c>
      <c r="AT20" s="113">
        <v>0</v>
      </c>
      <c r="AU20" s="113">
        <v>0</v>
      </c>
      <c r="AV20" s="111">
        <v>0</v>
      </c>
      <c r="AW20" s="113">
        <v>0</v>
      </c>
      <c r="AX20" s="113">
        <v>0</v>
      </c>
      <c r="AY20" s="113">
        <v>0</v>
      </c>
      <c r="AZ20" s="113">
        <v>0</v>
      </c>
      <c r="BA20" s="111">
        <v>0</v>
      </c>
      <c r="BB20" s="113">
        <v>0</v>
      </c>
      <c r="BC20" s="138">
        <v>0</v>
      </c>
      <c r="BD20" s="113">
        <v>0</v>
      </c>
      <c r="BE20" s="250">
        <v>0</v>
      </c>
      <c r="BF20" s="250">
        <v>0</v>
      </c>
      <c r="BG20" s="250">
        <v>0</v>
      </c>
      <c r="BH20" s="240">
        <v>0</v>
      </c>
    </row>
    <row r="21" spans="1:60" s="238" customFormat="1" ht="11.25" hidden="1">
      <c r="A21" s="132">
        <v>1100</v>
      </c>
      <c r="B21" s="110" t="s">
        <v>4</v>
      </c>
      <c r="C21" s="112">
        <v>1199</v>
      </c>
      <c r="D21" s="113">
        <v>1150</v>
      </c>
      <c r="E21" s="113">
        <v>1100</v>
      </c>
      <c r="F21" s="113">
        <v>1000</v>
      </c>
      <c r="G21" s="113">
        <v>900</v>
      </c>
      <c r="H21" s="111">
        <v>800</v>
      </c>
      <c r="I21" s="113">
        <v>700</v>
      </c>
      <c r="J21" s="113">
        <v>0</v>
      </c>
      <c r="K21" s="113">
        <v>0</v>
      </c>
      <c r="L21" s="113">
        <v>0</v>
      </c>
      <c r="M21" s="111">
        <v>0</v>
      </c>
      <c r="N21" s="113">
        <v>0</v>
      </c>
      <c r="O21" s="113">
        <v>0</v>
      </c>
      <c r="P21" s="113">
        <v>0</v>
      </c>
      <c r="Q21" s="113">
        <v>0</v>
      </c>
      <c r="R21" s="111">
        <v>0</v>
      </c>
      <c r="S21" s="113">
        <v>0</v>
      </c>
      <c r="T21" s="113">
        <v>0</v>
      </c>
      <c r="U21" s="113">
        <v>0</v>
      </c>
      <c r="V21" s="113">
        <v>0</v>
      </c>
      <c r="W21" s="111">
        <v>0</v>
      </c>
      <c r="X21" s="113">
        <v>0</v>
      </c>
      <c r="Y21" s="113">
        <v>0</v>
      </c>
      <c r="Z21" s="113">
        <v>0</v>
      </c>
      <c r="AA21" s="113">
        <v>0</v>
      </c>
      <c r="AB21" s="111">
        <v>0</v>
      </c>
      <c r="AC21" s="113">
        <v>0</v>
      </c>
      <c r="AD21" s="113">
        <v>0</v>
      </c>
      <c r="AE21" s="113">
        <v>0</v>
      </c>
      <c r="AF21" s="113">
        <v>0</v>
      </c>
      <c r="AG21" s="111">
        <v>0</v>
      </c>
      <c r="AH21" s="113">
        <v>0</v>
      </c>
      <c r="AI21" s="113">
        <v>0</v>
      </c>
      <c r="AJ21" s="113">
        <v>0</v>
      </c>
      <c r="AK21" s="113">
        <v>0</v>
      </c>
      <c r="AL21" s="111">
        <v>0</v>
      </c>
      <c r="AM21" s="113">
        <v>0</v>
      </c>
      <c r="AN21" s="113">
        <v>0</v>
      </c>
      <c r="AO21" s="113">
        <v>0</v>
      </c>
      <c r="AP21" s="113">
        <v>0</v>
      </c>
      <c r="AQ21" s="111">
        <v>0</v>
      </c>
      <c r="AR21" s="113">
        <v>0</v>
      </c>
      <c r="AS21" s="113">
        <v>0</v>
      </c>
      <c r="AT21" s="113">
        <v>0</v>
      </c>
      <c r="AU21" s="113">
        <v>0</v>
      </c>
      <c r="AV21" s="111">
        <v>0</v>
      </c>
      <c r="AW21" s="113">
        <v>0</v>
      </c>
      <c r="AX21" s="113">
        <v>0</v>
      </c>
      <c r="AY21" s="113">
        <v>0</v>
      </c>
      <c r="AZ21" s="113">
        <v>0</v>
      </c>
      <c r="BA21" s="111">
        <v>0</v>
      </c>
      <c r="BB21" s="113">
        <v>0</v>
      </c>
      <c r="BC21" s="138">
        <v>0</v>
      </c>
      <c r="BD21" s="113">
        <v>0</v>
      </c>
      <c r="BE21" s="250">
        <v>0</v>
      </c>
      <c r="BF21" s="250">
        <v>0</v>
      </c>
      <c r="BG21" s="250">
        <v>0</v>
      </c>
      <c r="BH21" s="240">
        <v>0</v>
      </c>
    </row>
    <row r="22" spans="1:60" s="238" customFormat="1" ht="11.25" hidden="1">
      <c r="A22" s="132">
        <v>1200</v>
      </c>
      <c r="B22" s="110" t="s">
        <v>4</v>
      </c>
      <c r="C22" s="112">
        <v>1299</v>
      </c>
      <c r="D22" s="113">
        <v>1250</v>
      </c>
      <c r="E22" s="113">
        <v>1200</v>
      </c>
      <c r="F22" s="113">
        <v>1100</v>
      </c>
      <c r="G22" s="113">
        <v>1000</v>
      </c>
      <c r="H22" s="111">
        <v>900</v>
      </c>
      <c r="I22" s="113">
        <v>800</v>
      </c>
      <c r="J22" s="113">
        <v>700</v>
      </c>
      <c r="K22" s="113">
        <v>0</v>
      </c>
      <c r="L22" s="113">
        <v>0</v>
      </c>
      <c r="M22" s="111">
        <v>0</v>
      </c>
      <c r="N22" s="113">
        <v>0</v>
      </c>
      <c r="O22" s="113">
        <v>0</v>
      </c>
      <c r="P22" s="113">
        <v>0</v>
      </c>
      <c r="Q22" s="113">
        <v>0</v>
      </c>
      <c r="R22" s="111">
        <v>0</v>
      </c>
      <c r="S22" s="113">
        <v>0</v>
      </c>
      <c r="T22" s="113">
        <v>0</v>
      </c>
      <c r="U22" s="113">
        <v>0</v>
      </c>
      <c r="V22" s="113">
        <v>0</v>
      </c>
      <c r="W22" s="111">
        <v>0</v>
      </c>
      <c r="X22" s="113">
        <v>0</v>
      </c>
      <c r="Y22" s="113">
        <v>0</v>
      </c>
      <c r="Z22" s="113">
        <v>0</v>
      </c>
      <c r="AA22" s="113">
        <v>0</v>
      </c>
      <c r="AB22" s="111">
        <v>0</v>
      </c>
      <c r="AC22" s="113">
        <v>0</v>
      </c>
      <c r="AD22" s="113">
        <v>0</v>
      </c>
      <c r="AE22" s="113">
        <v>0</v>
      </c>
      <c r="AF22" s="113">
        <v>0</v>
      </c>
      <c r="AG22" s="111">
        <v>0</v>
      </c>
      <c r="AH22" s="113">
        <v>0</v>
      </c>
      <c r="AI22" s="113">
        <v>0</v>
      </c>
      <c r="AJ22" s="113">
        <v>0</v>
      </c>
      <c r="AK22" s="113">
        <v>0</v>
      </c>
      <c r="AL22" s="111">
        <v>0</v>
      </c>
      <c r="AM22" s="113">
        <v>0</v>
      </c>
      <c r="AN22" s="113">
        <v>0</v>
      </c>
      <c r="AO22" s="113">
        <v>0</v>
      </c>
      <c r="AP22" s="113">
        <v>0</v>
      </c>
      <c r="AQ22" s="111">
        <v>0</v>
      </c>
      <c r="AR22" s="113">
        <v>0</v>
      </c>
      <c r="AS22" s="113">
        <v>0</v>
      </c>
      <c r="AT22" s="113">
        <v>0</v>
      </c>
      <c r="AU22" s="113">
        <v>0</v>
      </c>
      <c r="AV22" s="111">
        <v>0</v>
      </c>
      <c r="AW22" s="113">
        <v>0</v>
      </c>
      <c r="AX22" s="113">
        <v>0</v>
      </c>
      <c r="AY22" s="113">
        <v>0</v>
      </c>
      <c r="AZ22" s="113">
        <v>0</v>
      </c>
      <c r="BA22" s="111">
        <v>0</v>
      </c>
      <c r="BB22" s="113">
        <v>0</v>
      </c>
      <c r="BC22" s="138">
        <v>0</v>
      </c>
      <c r="BD22" s="113">
        <v>0</v>
      </c>
      <c r="BE22" s="250">
        <v>0</v>
      </c>
      <c r="BF22" s="250">
        <v>0</v>
      </c>
      <c r="BG22" s="250">
        <v>0</v>
      </c>
      <c r="BH22" s="240">
        <v>0</v>
      </c>
    </row>
    <row r="23" spans="1:60" s="238" customFormat="1" ht="11.25" hidden="1">
      <c r="A23" s="132">
        <v>1300</v>
      </c>
      <c r="B23" s="113" t="s">
        <v>4</v>
      </c>
      <c r="C23" s="112">
        <v>1399</v>
      </c>
      <c r="D23" s="113">
        <v>1350</v>
      </c>
      <c r="E23" s="113">
        <v>1300</v>
      </c>
      <c r="F23" s="113">
        <v>1200</v>
      </c>
      <c r="G23" s="113">
        <v>1100</v>
      </c>
      <c r="H23" s="111">
        <v>1000</v>
      </c>
      <c r="I23" s="113">
        <v>900</v>
      </c>
      <c r="J23" s="113">
        <v>800</v>
      </c>
      <c r="K23" s="113">
        <v>700</v>
      </c>
      <c r="L23" s="113">
        <v>0</v>
      </c>
      <c r="M23" s="111">
        <v>0</v>
      </c>
      <c r="N23" s="113">
        <v>0</v>
      </c>
      <c r="O23" s="113">
        <v>0</v>
      </c>
      <c r="P23" s="113">
        <v>0</v>
      </c>
      <c r="Q23" s="113">
        <v>0</v>
      </c>
      <c r="R23" s="111">
        <v>0</v>
      </c>
      <c r="S23" s="113">
        <v>0</v>
      </c>
      <c r="T23" s="113">
        <v>0</v>
      </c>
      <c r="U23" s="113">
        <v>0</v>
      </c>
      <c r="V23" s="113">
        <v>0</v>
      </c>
      <c r="W23" s="111">
        <v>0</v>
      </c>
      <c r="X23" s="113">
        <v>0</v>
      </c>
      <c r="Y23" s="113">
        <v>0</v>
      </c>
      <c r="Z23" s="113">
        <v>0</v>
      </c>
      <c r="AA23" s="113">
        <v>0</v>
      </c>
      <c r="AB23" s="111">
        <v>0</v>
      </c>
      <c r="AC23" s="113">
        <v>0</v>
      </c>
      <c r="AD23" s="113">
        <v>0</v>
      </c>
      <c r="AE23" s="113">
        <v>0</v>
      </c>
      <c r="AF23" s="113">
        <v>0</v>
      </c>
      <c r="AG23" s="111">
        <v>0</v>
      </c>
      <c r="AH23" s="113">
        <v>0</v>
      </c>
      <c r="AI23" s="113">
        <v>0</v>
      </c>
      <c r="AJ23" s="113">
        <v>0</v>
      </c>
      <c r="AK23" s="113">
        <v>0</v>
      </c>
      <c r="AL23" s="111">
        <v>0</v>
      </c>
      <c r="AM23" s="113">
        <v>0</v>
      </c>
      <c r="AN23" s="113">
        <v>0</v>
      </c>
      <c r="AO23" s="113">
        <v>0</v>
      </c>
      <c r="AP23" s="113">
        <v>0</v>
      </c>
      <c r="AQ23" s="111">
        <v>0</v>
      </c>
      <c r="AR23" s="113">
        <v>0</v>
      </c>
      <c r="AS23" s="113">
        <v>0</v>
      </c>
      <c r="AT23" s="113">
        <v>0</v>
      </c>
      <c r="AU23" s="113">
        <v>0</v>
      </c>
      <c r="AV23" s="111">
        <v>0</v>
      </c>
      <c r="AW23" s="113">
        <v>0</v>
      </c>
      <c r="AX23" s="113">
        <v>0</v>
      </c>
      <c r="AY23" s="113">
        <v>0</v>
      </c>
      <c r="AZ23" s="113">
        <v>0</v>
      </c>
      <c r="BA23" s="111">
        <v>0</v>
      </c>
      <c r="BB23" s="113">
        <v>0</v>
      </c>
      <c r="BC23" s="138">
        <v>0</v>
      </c>
      <c r="BD23" s="113">
        <v>0</v>
      </c>
      <c r="BE23" s="250">
        <v>0</v>
      </c>
      <c r="BF23" s="250">
        <v>0</v>
      </c>
      <c r="BG23" s="250">
        <v>0</v>
      </c>
      <c r="BH23" s="240">
        <v>0</v>
      </c>
    </row>
    <row r="24" spans="1:60" s="238" customFormat="1" ht="11.25" hidden="1">
      <c r="A24" s="133">
        <v>1400</v>
      </c>
      <c r="B24" s="114" t="s">
        <v>4</v>
      </c>
      <c r="C24" s="114">
        <v>1499</v>
      </c>
      <c r="D24" s="114">
        <v>1450</v>
      </c>
      <c r="E24" s="114">
        <v>1400</v>
      </c>
      <c r="F24" s="114">
        <v>1300</v>
      </c>
      <c r="G24" s="114">
        <v>1200</v>
      </c>
      <c r="H24" s="111">
        <v>1100</v>
      </c>
      <c r="I24" s="114">
        <v>1000</v>
      </c>
      <c r="J24" s="114">
        <v>900</v>
      </c>
      <c r="K24" s="114">
        <v>800</v>
      </c>
      <c r="L24" s="114">
        <v>700</v>
      </c>
      <c r="M24" s="111">
        <v>0</v>
      </c>
      <c r="N24" s="114">
        <v>0</v>
      </c>
      <c r="O24" s="114">
        <v>0</v>
      </c>
      <c r="P24" s="114">
        <v>0</v>
      </c>
      <c r="Q24" s="114">
        <v>0</v>
      </c>
      <c r="R24" s="111">
        <v>0</v>
      </c>
      <c r="S24" s="114">
        <v>0</v>
      </c>
      <c r="T24" s="114">
        <v>0</v>
      </c>
      <c r="U24" s="114">
        <v>0</v>
      </c>
      <c r="V24" s="114">
        <v>0</v>
      </c>
      <c r="W24" s="111">
        <v>0</v>
      </c>
      <c r="X24" s="114">
        <v>0</v>
      </c>
      <c r="Y24" s="114">
        <v>0</v>
      </c>
      <c r="Z24" s="114">
        <v>0</v>
      </c>
      <c r="AA24" s="114">
        <v>0</v>
      </c>
      <c r="AB24" s="111">
        <v>0</v>
      </c>
      <c r="AC24" s="114">
        <v>0</v>
      </c>
      <c r="AD24" s="114">
        <v>0</v>
      </c>
      <c r="AE24" s="114">
        <v>0</v>
      </c>
      <c r="AF24" s="114">
        <v>0</v>
      </c>
      <c r="AG24" s="111">
        <v>0</v>
      </c>
      <c r="AH24" s="114">
        <v>0</v>
      </c>
      <c r="AI24" s="114">
        <v>0</v>
      </c>
      <c r="AJ24" s="114">
        <v>0</v>
      </c>
      <c r="AK24" s="114">
        <v>0</v>
      </c>
      <c r="AL24" s="111">
        <v>0</v>
      </c>
      <c r="AM24" s="114">
        <v>0</v>
      </c>
      <c r="AN24" s="114">
        <v>0</v>
      </c>
      <c r="AO24" s="114">
        <v>0</v>
      </c>
      <c r="AP24" s="114">
        <v>0</v>
      </c>
      <c r="AQ24" s="111">
        <v>0</v>
      </c>
      <c r="AR24" s="114">
        <v>0</v>
      </c>
      <c r="AS24" s="114">
        <v>0</v>
      </c>
      <c r="AT24" s="114">
        <v>0</v>
      </c>
      <c r="AU24" s="114">
        <v>0</v>
      </c>
      <c r="AV24" s="111">
        <v>0</v>
      </c>
      <c r="AW24" s="114">
        <v>0</v>
      </c>
      <c r="AX24" s="114">
        <v>0</v>
      </c>
      <c r="AY24" s="114">
        <v>0</v>
      </c>
      <c r="AZ24" s="114">
        <v>0</v>
      </c>
      <c r="BA24" s="111">
        <v>0</v>
      </c>
      <c r="BB24" s="114">
        <v>0</v>
      </c>
      <c r="BC24" s="135">
        <v>0</v>
      </c>
      <c r="BD24" s="114">
        <v>0</v>
      </c>
      <c r="BE24" s="251">
        <v>0</v>
      </c>
      <c r="BF24" s="251">
        <v>0</v>
      </c>
      <c r="BG24" s="251">
        <v>0</v>
      </c>
      <c r="BH24" s="241">
        <v>0</v>
      </c>
    </row>
    <row r="25" spans="1:60" s="238" customFormat="1" ht="11.25" hidden="1">
      <c r="A25" s="132">
        <v>1500</v>
      </c>
      <c r="B25" s="110" t="s">
        <v>4</v>
      </c>
      <c r="C25" s="112">
        <v>1599</v>
      </c>
      <c r="D25" s="113">
        <v>1550</v>
      </c>
      <c r="E25" s="113">
        <v>1500</v>
      </c>
      <c r="F25" s="113">
        <v>1400</v>
      </c>
      <c r="G25" s="113">
        <v>1300</v>
      </c>
      <c r="H25" s="111">
        <v>1200</v>
      </c>
      <c r="I25" s="113">
        <v>1100</v>
      </c>
      <c r="J25" s="113">
        <v>1000</v>
      </c>
      <c r="K25" s="113">
        <v>900</v>
      </c>
      <c r="L25" s="113">
        <v>800</v>
      </c>
      <c r="M25" s="111">
        <v>700</v>
      </c>
      <c r="N25" s="113">
        <v>0</v>
      </c>
      <c r="O25" s="113">
        <v>0</v>
      </c>
      <c r="P25" s="113">
        <v>0</v>
      </c>
      <c r="Q25" s="113">
        <v>0</v>
      </c>
      <c r="R25" s="111">
        <v>0</v>
      </c>
      <c r="S25" s="113">
        <v>0</v>
      </c>
      <c r="T25" s="113">
        <v>0</v>
      </c>
      <c r="U25" s="113">
        <v>0</v>
      </c>
      <c r="V25" s="113">
        <v>0</v>
      </c>
      <c r="W25" s="111">
        <v>0</v>
      </c>
      <c r="X25" s="113">
        <v>0</v>
      </c>
      <c r="Y25" s="113">
        <v>0</v>
      </c>
      <c r="Z25" s="113">
        <v>0</v>
      </c>
      <c r="AA25" s="113">
        <v>0</v>
      </c>
      <c r="AB25" s="111">
        <v>0</v>
      </c>
      <c r="AC25" s="113">
        <v>0</v>
      </c>
      <c r="AD25" s="113">
        <v>0</v>
      </c>
      <c r="AE25" s="113">
        <v>0</v>
      </c>
      <c r="AF25" s="113">
        <v>0</v>
      </c>
      <c r="AG25" s="111">
        <v>0</v>
      </c>
      <c r="AH25" s="113">
        <v>0</v>
      </c>
      <c r="AI25" s="113">
        <v>0</v>
      </c>
      <c r="AJ25" s="113">
        <v>0</v>
      </c>
      <c r="AK25" s="113">
        <v>0</v>
      </c>
      <c r="AL25" s="111">
        <v>0</v>
      </c>
      <c r="AM25" s="113">
        <v>0</v>
      </c>
      <c r="AN25" s="113">
        <v>0</v>
      </c>
      <c r="AO25" s="113">
        <v>0</v>
      </c>
      <c r="AP25" s="113">
        <v>0</v>
      </c>
      <c r="AQ25" s="111">
        <v>0</v>
      </c>
      <c r="AR25" s="113">
        <v>0</v>
      </c>
      <c r="AS25" s="113">
        <v>0</v>
      </c>
      <c r="AT25" s="113">
        <v>0</v>
      </c>
      <c r="AU25" s="113">
        <v>0</v>
      </c>
      <c r="AV25" s="111">
        <v>0</v>
      </c>
      <c r="AW25" s="113">
        <v>0</v>
      </c>
      <c r="AX25" s="113">
        <v>0</v>
      </c>
      <c r="AY25" s="113">
        <v>0</v>
      </c>
      <c r="AZ25" s="113">
        <v>0</v>
      </c>
      <c r="BA25" s="111">
        <v>0</v>
      </c>
      <c r="BB25" s="113">
        <v>0</v>
      </c>
      <c r="BC25" s="138">
        <v>0</v>
      </c>
      <c r="BD25" s="113">
        <v>0</v>
      </c>
      <c r="BE25" s="250">
        <v>0</v>
      </c>
      <c r="BF25" s="250">
        <v>0</v>
      </c>
      <c r="BG25" s="250">
        <v>0</v>
      </c>
      <c r="BH25" s="240">
        <v>0</v>
      </c>
    </row>
    <row r="26" spans="1:60" s="238" customFormat="1" ht="11.25" hidden="1">
      <c r="A26" s="132">
        <v>1600</v>
      </c>
      <c r="B26" s="110" t="s">
        <v>4</v>
      </c>
      <c r="C26" s="112">
        <v>1699</v>
      </c>
      <c r="D26" s="113">
        <v>1650</v>
      </c>
      <c r="E26" s="113">
        <v>1600</v>
      </c>
      <c r="F26" s="113">
        <v>1500</v>
      </c>
      <c r="G26" s="113">
        <v>1400</v>
      </c>
      <c r="H26" s="111">
        <v>1300</v>
      </c>
      <c r="I26" s="113">
        <v>1200</v>
      </c>
      <c r="J26" s="113">
        <v>1100</v>
      </c>
      <c r="K26" s="113">
        <v>1000</v>
      </c>
      <c r="L26" s="113">
        <v>900</v>
      </c>
      <c r="M26" s="111">
        <v>800</v>
      </c>
      <c r="N26" s="113">
        <v>700</v>
      </c>
      <c r="O26" s="113">
        <v>0</v>
      </c>
      <c r="P26" s="113">
        <v>0</v>
      </c>
      <c r="Q26" s="113">
        <v>0</v>
      </c>
      <c r="R26" s="111">
        <v>0</v>
      </c>
      <c r="S26" s="113">
        <v>0</v>
      </c>
      <c r="T26" s="113">
        <v>0</v>
      </c>
      <c r="U26" s="113">
        <v>0</v>
      </c>
      <c r="V26" s="113">
        <v>0</v>
      </c>
      <c r="W26" s="111">
        <v>0</v>
      </c>
      <c r="X26" s="113">
        <v>0</v>
      </c>
      <c r="Y26" s="113">
        <v>0</v>
      </c>
      <c r="Z26" s="113">
        <v>0</v>
      </c>
      <c r="AA26" s="113">
        <v>0</v>
      </c>
      <c r="AB26" s="111">
        <v>0</v>
      </c>
      <c r="AC26" s="113">
        <v>0</v>
      </c>
      <c r="AD26" s="113">
        <v>0</v>
      </c>
      <c r="AE26" s="113">
        <v>0</v>
      </c>
      <c r="AF26" s="113">
        <v>0</v>
      </c>
      <c r="AG26" s="111">
        <v>0</v>
      </c>
      <c r="AH26" s="113">
        <v>0</v>
      </c>
      <c r="AI26" s="113">
        <v>0</v>
      </c>
      <c r="AJ26" s="113">
        <v>0</v>
      </c>
      <c r="AK26" s="113">
        <v>0</v>
      </c>
      <c r="AL26" s="111">
        <v>0</v>
      </c>
      <c r="AM26" s="113">
        <v>0</v>
      </c>
      <c r="AN26" s="113">
        <v>0</v>
      </c>
      <c r="AO26" s="113">
        <v>0</v>
      </c>
      <c r="AP26" s="113">
        <v>0</v>
      </c>
      <c r="AQ26" s="111">
        <v>0</v>
      </c>
      <c r="AR26" s="113">
        <v>0</v>
      </c>
      <c r="AS26" s="113">
        <v>0</v>
      </c>
      <c r="AT26" s="113">
        <v>0</v>
      </c>
      <c r="AU26" s="113">
        <v>0</v>
      </c>
      <c r="AV26" s="111">
        <v>0</v>
      </c>
      <c r="AW26" s="113">
        <v>0</v>
      </c>
      <c r="AX26" s="113">
        <v>0</v>
      </c>
      <c r="AY26" s="113">
        <v>0</v>
      </c>
      <c r="AZ26" s="113">
        <v>0</v>
      </c>
      <c r="BA26" s="111">
        <v>0</v>
      </c>
      <c r="BB26" s="113">
        <v>0</v>
      </c>
      <c r="BC26" s="138">
        <v>0</v>
      </c>
      <c r="BD26" s="113">
        <v>0</v>
      </c>
      <c r="BE26" s="250">
        <v>0</v>
      </c>
      <c r="BF26" s="250">
        <v>0</v>
      </c>
      <c r="BG26" s="250">
        <v>0</v>
      </c>
      <c r="BH26" s="240">
        <v>0</v>
      </c>
    </row>
    <row r="27" spans="1:60" s="238" customFormat="1" ht="11.25" hidden="1">
      <c r="A27" s="132">
        <v>1700</v>
      </c>
      <c r="B27" s="110" t="s">
        <v>4</v>
      </c>
      <c r="C27" s="112">
        <v>1799</v>
      </c>
      <c r="D27" s="113">
        <v>1750</v>
      </c>
      <c r="E27" s="113">
        <v>1700</v>
      </c>
      <c r="F27" s="113">
        <v>1600</v>
      </c>
      <c r="G27" s="113">
        <v>1500</v>
      </c>
      <c r="H27" s="111">
        <v>1400</v>
      </c>
      <c r="I27" s="113">
        <v>1300</v>
      </c>
      <c r="J27" s="113">
        <v>1200</v>
      </c>
      <c r="K27" s="113">
        <v>1100</v>
      </c>
      <c r="L27" s="113">
        <v>1000</v>
      </c>
      <c r="M27" s="111">
        <v>900</v>
      </c>
      <c r="N27" s="113">
        <v>800</v>
      </c>
      <c r="O27" s="113">
        <v>700</v>
      </c>
      <c r="P27" s="113">
        <v>0</v>
      </c>
      <c r="Q27" s="113">
        <v>0</v>
      </c>
      <c r="R27" s="111">
        <v>0</v>
      </c>
      <c r="S27" s="113">
        <v>0</v>
      </c>
      <c r="T27" s="113">
        <v>0</v>
      </c>
      <c r="U27" s="113">
        <v>0</v>
      </c>
      <c r="V27" s="113">
        <v>0</v>
      </c>
      <c r="W27" s="111">
        <v>0</v>
      </c>
      <c r="X27" s="113">
        <v>0</v>
      </c>
      <c r="Y27" s="113">
        <v>0</v>
      </c>
      <c r="Z27" s="113">
        <v>0</v>
      </c>
      <c r="AA27" s="113">
        <v>0</v>
      </c>
      <c r="AB27" s="111">
        <v>0</v>
      </c>
      <c r="AC27" s="113">
        <v>0</v>
      </c>
      <c r="AD27" s="113">
        <v>0</v>
      </c>
      <c r="AE27" s="113">
        <v>0</v>
      </c>
      <c r="AF27" s="113">
        <v>0</v>
      </c>
      <c r="AG27" s="111">
        <v>0</v>
      </c>
      <c r="AH27" s="113">
        <v>0</v>
      </c>
      <c r="AI27" s="113">
        <v>0</v>
      </c>
      <c r="AJ27" s="113">
        <v>0</v>
      </c>
      <c r="AK27" s="113">
        <v>0</v>
      </c>
      <c r="AL27" s="111">
        <v>0</v>
      </c>
      <c r="AM27" s="113">
        <v>0</v>
      </c>
      <c r="AN27" s="113">
        <v>0</v>
      </c>
      <c r="AO27" s="113">
        <v>0</v>
      </c>
      <c r="AP27" s="113">
        <v>0</v>
      </c>
      <c r="AQ27" s="111">
        <v>0</v>
      </c>
      <c r="AR27" s="113">
        <v>0</v>
      </c>
      <c r="AS27" s="113">
        <v>0</v>
      </c>
      <c r="AT27" s="113">
        <v>0</v>
      </c>
      <c r="AU27" s="113">
        <v>0</v>
      </c>
      <c r="AV27" s="111">
        <v>0</v>
      </c>
      <c r="AW27" s="113">
        <v>0</v>
      </c>
      <c r="AX27" s="113">
        <v>0</v>
      </c>
      <c r="AY27" s="113">
        <v>0</v>
      </c>
      <c r="AZ27" s="113">
        <v>0</v>
      </c>
      <c r="BA27" s="111">
        <v>0</v>
      </c>
      <c r="BB27" s="113">
        <v>0</v>
      </c>
      <c r="BC27" s="138">
        <v>0</v>
      </c>
      <c r="BD27" s="113">
        <v>0</v>
      </c>
      <c r="BE27" s="250">
        <v>0</v>
      </c>
      <c r="BF27" s="250">
        <v>0</v>
      </c>
      <c r="BG27" s="250">
        <v>0</v>
      </c>
      <c r="BH27" s="240">
        <v>0</v>
      </c>
    </row>
    <row r="28" spans="1:60" s="238" customFormat="1" ht="11.25" hidden="1">
      <c r="A28" s="132">
        <v>1800</v>
      </c>
      <c r="B28" s="113" t="s">
        <v>4</v>
      </c>
      <c r="C28" s="112">
        <v>1899</v>
      </c>
      <c r="D28" s="113">
        <v>1850</v>
      </c>
      <c r="E28" s="113">
        <v>1800</v>
      </c>
      <c r="F28" s="113">
        <v>1700</v>
      </c>
      <c r="G28" s="113">
        <v>1600</v>
      </c>
      <c r="H28" s="111">
        <v>1500</v>
      </c>
      <c r="I28" s="113">
        <v>1400</v>
      </c>
      <c r="J28" s="113">
        <v>1300</v>
      </c>
      <c r="K28" s="113">
        <v>1200</v>
      </c>
      <c r="L28" s="113">
        <v>1100</v>
      </c>
      <c r="M28" s="111">
        <v>1000</v>
      </c>
      <c r="N28" s="113">
        <v>900</v>
      </c>
      <c r="O28" s="113">
        <v>800</v>
      </c>
      <c r="P28" s="113">
        <v>700</v>
      </c>
      <c r="Q28" s="113">
        <v>0</v>
      </c>
      <c r="R28" s="111">
        <v>0</v>
      </c>
      <c r="S28" s="113">
        <v>0</v>
      </c>
      <c r="T28" s="113">
        <v>0</v>
      </c>
      <c r="U28" s="113">
        <v>0</v>
      </c>
      <c r="V28" s="113">
        <v>0</v>
      </c>
      <c r="W28" s="111">
        <v>0</v>
      </c>
      <c r="X28" s="113">
        <v>0</v>
      </c>
      <c r="Y28" s="113">
        <v>0</v>
      </c>
      <c r="Z28" s="113">
        <v>0</v>
      </c>
      <c r="AA28" s="113">
        <v>0</v>
      </c>
      <c r="AB28" s="111">
        <v>0</v>
      </c>
      <c r="AC28" s="113">
        <v>0</v>
      </c>
      <c r="AD28" s="113">
        <v>0</v>
      </c>
      <c r="AE28" s="113">
        <v>0</v>
      </c>
      <c r="AF28" s="113">
        <v>0</v>
      </c>
      <c r="AG28" s="111">
        <v>0</v>
      </c>
      <c r="AH28" s="113">
        <v>0</v>
      </c>
      <c r="AI28" s="113">
        <v>0</v>
      </c>
      <c r="AJ28" s="113">
        <v>0</v>
      </c>
      <c r="AK28" s="113">
        <v>0</v>
      </c>
      <c r="AL28" s="111">
        <v>0</v>
      </c>
      <c r="AM28" s="113">
        <v>0</v>
      </c>
      <c r="AN28" s="113">
        <v>0</v>
      </c>
      <c r="AO28" s="113">
        <v>0</v>
      </c>
      <c r="AP28" s="113">
        <v>0</v>
      </c>
      <c r="AQ28" s="111">
        <v>0</v>
      </c>
      <c r="AR28" s="113">
        <v>0</v>
      </c>
      <c r="AS28" s="113">
        <v>0</v>
      </c>
      <c r="AT28" s="113">
        <v>0</v>
      </c>
      <c r="AU28" s="113">
        <v>0</v>
      </c>
      <c r="AV28" s="111">
        <v>0</v>
      </c>
      <c r="AW28" s="113">
        <v>0</v>
      </c>
      <c r="AX28" s="113">
        <v>0</v>
      </c>
      <c r="AY28" s="113">
        <v>0</v>
      </c>
      <c r="AZ28" s="113">
        <v>0</v>
      </c>
      <c r="BA28" s="111">
        <v>0</v>
      </c>
      <c r="BB28" s="113">
        <v>0</v>
      </c>
      <c r="BC28" s="138">
        <v>0</v>
      </c>
      <c r="BD28" s="113">
        <v>0</v>
      </c>
      <c r="BE28" s="250">
        <v>0</v>
      </c>
      <c r="BF28" s="250">
        <v>0</v>
      </c>
      <c r="BG28" s="250">
        <v>0</v>
      </c>
      <c r="BH28" s="240">
        <v>0</v>
      </c>
    </row>
    <row r="29" spans="1:60" s="238" customFormat="1" ht="11.25" hidden="1">
      <c r="A29" s="133">
        <v>1900</v>
      </c>
      <c r="B29" s="114" t="s">
        <v>4</v>
      </c>
      <c r="C29" s="114">
        <v>1999</v>
      </c>
      <c r="D29" s="114">
        <v>1950</v>
      </c>
      <c r="E29" s="114">
        <v>1900</v>
      </c>
      <c r="F29" s="114">
        <v>1800</v>
      </c>
      <c r="G29" s="114">
        <v>1700</v>
      </c>
      <c r="H29" s="111">
        <v>1600</v>
      </c>
      <c r="I29" s="114">
        <v>1500</v>
      </c>
      <c r="J29" s="114">
        <v>1400</v>
      </c>
      <c r="K29" s="114">
        <v>1300</v>
      </c>
      <c r="L29" s="114">
        <v>1200</v>
      </c>
      <c r="M29" s="111">
        <v>1100</v>
      </c>
      <c r="N29" s="114">
        <v>1000</v>
      </c>
      <c r="O29" s="114">
        <v>900</v>
      </c>
      <c r="P29" s="114">
        <v>800</v>
      </c>
      <c r="Q29" s="114">
        <v>700</v>
      </c>
      <c r="R29" s="111">
        <v>0</v>
      </c>
      <c r="S29" s="114">
        <v>0</v>
      </c>
      <c r="T29" s="114">
        <v>0</v>
      </c>
      <c r="U29" s="114">
        <v>0</v>
      </c>
      <c r="V29" s="114">
        <v>0</v>
      </c>
      <c r="W29" s="111">
        <v>0</v>
      </c>
      <c r="X29" s="114">
        <v>0</v>
      </c>
      <c r="Y29" s="114">
        <v>0</v>
      </c>
      <c r="Z29" s="114">
        <v>0</v>
      </c>
      <c r="AA29" s="114">
        <v>0</v>
      </c>
      <c r="AB29" s="111">
        <v>0</v>
      </c>
      <c r="AC29" s="114">
        <v>0</v>
      </c>
      <c r="AD29" s="114">
        <v>0</v>
      </c>
      <c r="AE29" s="114">
        <v>0</v>
      </c>
      <c r="AF29" s="114">
        <v>0</v>
      </c>
      <c r="AG29" s="111">
        <v>0</v>
      </c>
      <c r="AH29" s="114">
        <v>0</v>
      </c>
      <c r="AI29" s="114">
        <v>0</v>
      </c>
      <c r="AJ29" s="114">
        <v>0</v>
      </c>
      <c r="AK29" s="114">
        <v>0</v>
      </c>
      <c r="AL29" s="111">
        <v>0</v>
      </c>
      <c r="AM29" s="114">
        <v>0</v>
      </c>
      <c r="AN29" s="114">
        <v>0</v>
      </c>
      <c r="AO29" s="114">
        <v>0</v>
      </c>
      <c r="AP29" s="114">
        <v>0</v>
      </c>
      <c r="AQ29" s="111">
        <v>0</v>
      </c>
      <c r="AR29" s="114">
        <v>0</v>
      </c>
      <c r="AS29" s="114">
        <v>0</v>
      </c>
      <c r="AT29" s="114">
        <v>0</v>
      </c>
      <c r="AU29" s="114">
        <v>0</v>
      </c>
      <c r="AV29" s="111">
        <v>0</v>
      </c>
      <c r="AW29" s="114">
        <v>0</v>
      </c>
      <c r="AX29" s="114">
        <v>0</v>
      </c>
      <c r="AY29" s="114">
        <v>0</v>
      </c>
      <c r="AZ29" s="114">
        <v>0</v>
      </c>
      <c r="BA29" s="111">
        <v>0</v>
      </c>
      <c r="BB29" s="114">
        <v>0</v>
      </c>
      <c r="BC29" s="135">
        <v>0</v>
      </c>
      <c r="BD29" s="114">
        <v>0</v>
      </c>
      <c r="BE29" s="251">
        <v>0</v>
      </c>
      <c r="BF29" s="251">
        <v>0</v>
      </c>
      <c r="BG29" s="251">
        <v>0</v>
      </c>
      <c r="BH29" s="241">
        <v>0</v>
      </c>
    </row>
    <row r="30" spans="1:60" s="238" customFormat="1" ht="11.25" hidden="1">
      <c r="A30" s="132">
        <v>2000</v>
      </c>
      <c r="B30" s="110" t="s">
        <v>4</v>
      </c>
      <c r="C30" s="112">
        <v>2099</v>
      </c>
      <c r="D30" s="113">
        <v>2050</v>
      </c>
      <c r="E30" s="113">
        <v>2000</v>
      </c>
      <c r="F30" s="113">
        <v>1900</v>
      </c>
      <c r="G30" s="113">
        <v>1800</v>
      </c>
      <c r="H30" s="111">
        <v>1700</v>
      </c>
      <c r="I30" s="113">
        <v>1600</v>
      </c>
      <c r="J30" s="113">
        <v>1500</v>
      </c>
      <c r="K30" s="113">
        <v>1400</v>
      </c>
      <c r="L30" s="113">
        <v>1300</v>
      </c>
      <c r="M30" s="111">
        <v>1200</v>
      </c>
      <c r="N30" s="113">
        <v>1100</v>
      </c>
      <c r="O30" s="113">
        <v>1000</v>
      </c>
      <c r="P30" s="113">
        <v>900</v>
      </c>
      <c r="Q30" s="113">
        <v>800</v>
      </c>
      <c r="R30" s="111">
        <v>700</v>
      </c>
      <c r="S30" s="113">
        <v>0</v>
      </c>
      <c r="T30" s="113">
        <v>0</v>
      </c>
      <c r="U30" s="113">
        <v>0</v>
      </c>
      <c r="V30" s="113">
        <v>0</v>
      </c>
      <c r="W30" s="111">
        <v>0</v>
      </c>
      <c r="X30" s="113">
        <v>0</v>
      </c>
      <c r="Y30" s="113">
        <v>0</v>
      </c>
      <c r="Z30" s="113">
        <v>0</v>
      </c>
      <c r="AA30" s="113">
        <v>0</v>
      </c>
      <c r="AB30" s="111">
        <v>0</v>
      </c>
      <c r="AC30" s="113">
        <v>0</v>
      </c>
      <c r="AD30" s="113">
        <v>0</v>
      </c>
      <c r="AE30" s="113">
        <v>0</v>
      </c>
      <c r="AF30" s="113">
        <v>0</v>
      </c>
      <c r="AG30" s="111">
        <v>0</v>
      </c>
      <c r="AH30" s="113">
        <v>0</v>
      </c>
      <c r="AI30" s="113">
        <v>0</v>
      </c>
      <c r="AJ30" s="113">
        <v>0</v>
      </c>
      <c r="AK30" s="113">
        <v>0</v>
      </c>
      <c r="AL30" s="111">
        <v>0</v>
      </c>
      <c r="AM30" s="113">
        <v>0</v>
      </c>
      <c r="AN30" s="113">
        <v>0</v>
      </c>
      <c r="AO30" s="113">
        <v>0</v>
      </c>
      <c r="AP30" s="113">
        <v>0</v>
      </c>
      <c r="AQ30" s="111">
        <v>0</v>
      </c>
      <c r="AR30" s="113">
        <v>0</v>
      </c>
      <c r="AS30" s="113">
        <v>0</v>
      </c>
      <c r="AT30" s="113">
        <v>0</v>
      </c>
      <c r="AU30" s="113">
        <v>0</v>
      </c>
      <c r="AV30" s="111">
        <v>0</v>
      </c>
      <c r="AW30" s="113">
        <v>0</v>
      </c>
      <c r="AX30" s="113">
        <v>0</v>
      </c>
      <c r="AY30" s="113">
        <v>0</v>
      </c>
      <c r="AZ30" s="113">
        <v>0</v>
      </c>
      <c r="BA30" s="111">
        <v>0</v>
      </c>
      <c r="BB30" s="113">
        <v>0</v>
      </c>
      <c r="BC30" s="138">
        <v>0</v>
      </c>
      <c r="BD30" s="113">
        <v>0</v>
      </c>
      <c r="BE30" s="250">
        <v>0</v>
      </c>
      <c r="BF30" s="250">
        <v>0</v>
      </c>
      <c r="BG30" s="250">
        <v>0</v>
      </c>
      <c r="BH30" s="240">
        <v>0</v>
      </c>
    </row>
    <row r="31" spans="1:60" s="238" customFormat="1" ht="11.25" hidden="1">
      <c r="A31" s="132">
        <v>2100</v>
      </c>
      <c r="B31" s="110" t="s">
        <v>4</v>
      </c>
      <c r="C31" s="112">
        <v>2199</v>
      </c>
      <c r="D31" s="113">
        <v>2150</v>
      </c>
      <c r="E31" s="113">
        <v>2100</v>
      </c>
      <c r="F31" s="113">
        <v>2000</v>
      </c>
      <c r="G31" s="113">
        <v>1900</v>
      </c>
      <c r="H31" s="111">
        <v>1800</v>
      </c>
      <c r="I31" s="113">
        <v>1700</v>
      </c>
      <c r="J31" s="113">
        <v>1600</v>
      </c>
      <c r="K31" s="113">
        <v>1500</v>
      </c>
      <c r="L31" s="113">
        <v>1400</v>
      </c>
      <c r="M31" s="111">
        <v>1300</v>
      </c>
      <c r="N31" s="113">
        <v>1200</v>
      </c>
      <c r="O31" s="113">
        <v>1100</v>
      </c>
      <c r="P31" s="113">
        <v>1000</v>
      </c>
      <c r="Q31" s="113">
        <v>900</v>
      </c>
      <c r="R31" s="111">
        <v>800</v>
      </c>
      <c r="S31" s="113">
        <v>700</v>
      </c>
      <c r="T31" s="113">
        <v>0</v>
      </c>
      <c r="U31" s="113">
        <v>0</v>
      </c>
      <c r="V31" s="113">
        <v>0</v>
      </c>
      <c r="W31" s="111">
        <v>0</v>
      </c>
      <c r="X31" s="113">
        <v>0</v>
      </c>
      <c r="Y31" s="113">
        <v>0</v>
      </c>
      <c r="Z31" s="113">
        <v>0</v>
      </c>
      <c r="AA31" s="113">
        <v>0</v>
      </c>
      <c r="AB31" s="111">
        <v>0</v>
      </c>
      <c r="AC31" s="113">
        <v>0</v>
      </c>
      <c r="AD31" s="113">
        <v>0</v>
      </c>
      <c r="AE31" s="113">
        <v>0</v>
      </c>
      <c r="AF31" s="113">
        <v>0</v>
      </c>
      <c r="AG31" s="111">
        <v>0</v>
      </c>
      <c r="AH31" s="113">
        <v>0</v>
      </c>
      <c r="AI31" s="113">
        <v>0</v>
      </c>
      <c r="AJ31" s="113">
        <v>0</v>
      </c>
      <c r="AK31" s="113">
        <v>0</v>
      </c>
      <c r="AL31" s="111">
        <v>0</v>
      </c>
      <c r="AM31" s="113">
        <v>0</v>
      </c>
      <c r="AN31" s="113">
        <v>0</v>
      </c>
      <c r="AO31" s="113">
        <v>0</v>
      </c>
      <c r="AP31" s="113">
        <v>0</v>
      </c>
      <c r="AQ31" s="111">
        <v>0</v>
      </c>
      <c r="AR31" s="113">
        <v>0</v>
      </c>
      <c r="AS31" s="113">
        <v>0</v>
      </c>
      <c r="AT31" s="113">
        <v>0</v>
      </c>
      <c r="AU31" s="113">
        <v>0</v>
      </c>
      <c r="AV31" s="111">
        <v>0</v>
      </c>
      <c r="AW31" s="113">
        <v>0</v>
      </c>
      <c r="AX31" s="113">
        <v>0</v>
      </c>
      <c r="AY31" s="113">
        <v>0</v>
      </c>
      <c r="AZ31" s="113">
        <v>0</v>
      </c>
      <c r="BA31" s="111">
        <v>0</v>
      </c>
      <c r="BB31" s="113">
        <v>0</v>
      </c>
      <c r="BC31" s="138">
        <v>0</v>
      </c>
      <c r="BD31" s="113">
        <v>0</v>
      </c>
      <c r="BE31" s="250">
        <v>0</v>
      </c>
      <c r="BF31" s="250">
        <v>0</v>
      </c>
      <c r="BG31" s="250">
        <v>0</v>
      </c>
      <c r="BH31" s="240">
        <v>0</v>
      </c>
    </row>
    <row r="32" spans="1:60" s="238" customFormat="1" ht="11.25" hidden="1">
      <c r="A32" s="132">
        <v>2200</v>
      </c>
      <c r="B32" s="110" t="s">
        <v>4</v>
      </c>
      <c r="C32" s="112">
        <v>2299</v>
      </c>
      <c r="D32" s="113">
        <v>2250</v>
      </c>
      <c r="E32" s="113">
        <v>2200</v>
      </c>
      <c r="F32" s="113">
        <v>2100</v>
      </c>
      <c r="G32" s="113">
        <v>2000</v>
      </c>
      <c r="H32" s="111">
        <v>1900</v>
      </c>
      <c r="I32" s="113">
        <v>1800</v>
      </c>
      <c r="J32" s="113">
        <v>1700</v>
      </c>
      <c r="K32" s="113">
        <v>1600</v>
      </c>
      <c r="L32" s="113">
        <v>1500</v>
      </c>
      <c r="M32" s="111">
        <v>1400</v>
      </c>
      <c r="N32" s="113">
        <v>1300</v>
      </c>
      <c r="O32" s="113">
        <v>1200</v>
      </c>
      <c r="P32" s="113">
        <v>1100</v>
      </c>
      <c r="Q32" s="113">
        <v>1000</v>
      </c>
      <c r="R32" s="111">
        <v>900</v>
      </c>
      <c r="S32" s="113">
        <v>800</v>
      </c>
      <c r="T32" s="113">
        <v>700</v>
      </c>
      <c r="U32" s="113">
        <v>0</v>
      </c>
      <c r="V32" s="113">
        <v>0</v>
      </c>
      <c r="W32" s="111">
        <v>0</v>
      </c>
      <c r="X32" s="113">
        <v>0</v>
      </c>
      <c r="Y32" s="113">
        <v>0</v>
      </c>
      <c r="Z32" s="113">
        <v>0</v>
      </c>
      <c r="AA32" s="113">
        <v>0</v>
      </c>
      <c r="AB32" s="111">
        <v>0</v>
      </c>
      <c r="AC32" s="113">
        <v>0</v>
      </c>
      <c r="AD32" s="113">
        <v>0</v>
      </c>
      <c r="AE32" s="113">
        <v>0</v>
      </c>
      <c r="AF32" s="113">
        <v>0</v>
      </c>
      <c r="AG32" s="111">
        <v>0</v>
      </c>
      <c r="AH32" s="113">
        <v>0</v>
      </c>
      <c r="AI32" s="113">
        <v>0</v>
      </c>
      <c r="AJ32" s="113">
        <v>0</v>
      </c>
      <c r="AK32" s="113">
        <v>0</v>
      </c>
      <c r="AL32" s="111">
        <v>0</v>
      </c>
      <c r="AM32" s="113">
        <v>0</v>
      </c>
      <c r="AN32" s="113">
        <v>0</v>
      </c>
      <c r="AO32" s="113">
        <v>0</v>
      </c>
      <c r="AP32" s="113">
        <v>0</v>
      </c>
      <c r="AQ32" s="111">
        <v>0</v>
      </c>
      <c r="AR32" s="113">
        <v>0</v>
      </c>
      <c r="AS32" s="113">
        <v>0</v>
      </c>
      <c r="AT32" s="113">
        <v>0</v>
      </c>
      <c r="AU32" s="113">
        <v>0</v>
      </c>
      <c r="AV32" s="111">
        <v>0</v>
      </c>
      <c r="AW32" s="113">
        <v>0</v>
      </c>
      <c r="AX32" s="113">
        <v>0</v>
      </c>
      <c r="AY32" s="113">
        <v>0</v>
      </c>
      <c r="AZ32" s="113">
        <v>0</v>
      </c>
      <c r="BA32" s="111">
        <v>0</v>
      </c>
      <c r="BB32" s="113">
        <v>0</v>
      </c>
      <c r="BC32" s="138">
        <v>0</v>
      </c>
      <c r="BD32" s="113">
        <v>0</v>
      </c>
      <c r="BE32" s="250">
        <v>0</v>
      </c>
      <c r="BF32" s="250">
        <v>0</v>
      </c>
      <c r="BG32" s="250">
        <v>0</v>
      </c>
      <c r="BH32" s="240">
        <v>0</v>
      </c>
    </row>
    <row r="33" spans="1:60" s="238" customFormat="1" ht="11.25" hidden="1">
      <c r="A33" s="132">
        <v>2300</v>
      </c>
      <c r="B33" s="113" t="s">
        <v>4</v>
      </c>
      <c r="C33" s="112">
        <v>2399</v>
      </c>
      <c r="D33" s="113">
        <v>2350</v>
      </c>
      <c r="E33" s="113">
        <v>2300</v>
      </c>
      <c r="F33" s="113">
        <v>2200</v>
      </c>
      <c r="G33" s="113">
        <v>2100</v>
      </c>
      <c r="H33" s="111">
        <v>2000</v>
      </c>
      <c r="I33" s="113">
        <v>1900</v>
      </c>
      <c r="J33" s="113">
        <v>1800</v>
      </c>
      <c r="K33" s="113">
        <v>1700</v>
      </c>
      <c r="L33" s="113">
        <v>1600</v>
      </c>
      <c r="M33" s="111">
        <v>1500</v>
      </c>
      <c r="N33" s="113">
        <v>1400</v>
      </c>
      <c r="O33" s="113">
        <v>1300</v>
      </c>
      <c r="P33" s="113">
        <v>1200</v>
      </c>
      <c r="Q33" s="113">
        <v>1100</v>
      </c>
      <c r="R33" s="111">
        <v>1000</v>
      </c>
      <c r="S33" s="113">
        <v>900</v>
      </c>
      <c r="T33" s="113">
        <v>800</v>
      </c>
      <c r="U33" s="113">
        <v>700</v>
      </c>
      <c r="V33" s="113">
        <v>0</v>
      </c>
      <c r="W33" s="111">
        <v>0</v>
      </c>
      <c r="X33" s="113">
        <v>0</v>
      </c>
      <c r="Y33" s="113">
        <v>0</v>
      </c>
      <c r="Z33" s="113">
        <v>0</v>
      </c>
      <c r="AA33" s="113">
        <v>0</v>
      </c>
      <c r="AB33" s="111">
        <v>0</v>
      </c>
      <c r="AC33" s="113">
        <v>0</v>
      </c>
      <c r="AD33" s="113">
        <v>0</v>
      </c>
      <c r="AE33" s="113">
        <v>0</v>
      </c>
      <c r="AF33" s="113">
        <v>0</v>
      </c>
      <c r="AG33" s="111">
        <v>0</v>
      </c>
      <c r="AH33" s="113">
        <v>0</v>
      </c>
      <c r="AI33" s="113">
        <v>0</v>
      </c>
      <c r="AJ33" s="113">
        <v>0</v>
      </c>
      <c r="AK33" s="113">
        <v>0</v>
      </c>
      <c r="AL33" s="111">
        <v>0</v>
      </c>
      <c r="AM33" s="113">
        <v>0</v>
      </c>
      <c r="AN33" s="113">
        <v>0</v>
      </c>
      <c r="AO33" s="113">
        <v>0</v>
      </c>
      <c r="AP33" s="113">
        <v>0</v>
      </c>
      <c r="AQ33" s="111">
        <v>0</v>
      </c>
      <c r="AR33" s="113">
        <v>0</v>
      </c>
      <c r="AS33" s="113">
        <v>0</v>
      </c>
      <c r="AT33" s="113">
        <v>0</v>
      </c>
      <c r="AU33" s="113">
        <v>0</v>
      </c>
      <c r="AV33" s="111">
        <v>0</v>
      </c>
      <c r="AW33" s="113">
        <v>0</v>
      </c>
      <c r="AX33" s="113">
        <v>0</v>
      </c>
      <c r="AY33" s="113">
        <v>0</v>
      </c>
      <c r="AZ33" s="113">
        <v>0</v>
      </c>
      <c r="BA33" s="111">
        <v>0</v>
      </c>
      <c r="BB33" s="113">
        <v>0</v>
      </c>
      <c r="BC33" s="138">
        <v>0</v>
      </c>
      <c r="BD33" s="113">
        <v>0</v>
      </c>
      <c r="BE33" s="250">
        <v>0</v>
      </c>
      <c r="BF33" s="250">
        <v>0</v>
      </c>
      <c r="BG33" s="250">
        <v>0</v>
      </c>
      <c r="BH33" s="240">
        <v>0</v>
      </c>
    </row>
    <row r="34" spans="1:60" s="238" customFormat="1" ht="11.25" hidden="1">
      <c r="A34" s="133">
        <v>2400</v>
      </c>
      <c r="B34" s="114" t="s">
        <v>4</v>
      </c>
      <c r="C34" s="114">
        <v>2499</v>
      </c>
      <c r="D34" s="114">
        <v>2450</v>
      </c>
      <c r="E34" s="114">
        <v>2400</v>
      </c>
      <c r="F34" s="114">
        <v>2300</v>
      </c>
      <c r="G34" s="114">
        <v>2200</v>
      </c>
      <c r="H34" s="111">
        <v>2100</v>
      </c>
      <c r="I34" s="114">
        <v>2000</v>
      </c>
      <c r="J34" s="114">
        <v>1900</v>
      </c>
      <c r="K34" s="114">
        <v>1800</v>
      </c>
      <c r="L34" s="114">
        <v>1700</v>
      </c>
      <c r="M34" s="111">
        <v>1600</v>
      </c>
      <c r="N34" s="114">
        <v>1500</v>
      </c>
      <c r="O34" s="114">
        <v>1400</v>
      </c>
      <c r="P34" s="114">
        <v>1300</v>
      </c>
      <c r="Q34" s="114">
        <v>1200</v>
      </c>
      <c r="R34" s="111">
        <v>1100</v>
      </c>
      <c r="S34" s="114">
        <v>1000</v>
      </c>
      <c r="T34" s="114">
        <v>900</v>
      </c>
      <c r="U34" s="114">
        <v>800</v>
      </c>
      <c r="V34" s="114">
        <v>700</v>
      </c>
      <c r="W34" s="111">
        <v>0</v>
      </c>
      <c r="X34" s="114">
        <v>0</v>
      </c>
      <c r="Y34" s="114">
        <v>0</v>
      </c>
      <c r="Z34" s="114">
        <v>0</v>
      </c>
      <c r="AA34" s="114">
        <v>0</v>
      </c>
      <c r="AB34" s="111">
        <v>0</v>
      </c>
      <c r="AC34" s="114">
        <v>0</v>
      </c>
      <c r="AD34" s="114">
        <v>0</v>
      </c>
      <c r="AE34" s="114">
        <v>0</v>
      </c>
      <c r="AF34" s="114">
        <v>0</v>
      </c>
      <c r="AG34" s="111">
        <v>0</v>
      </c>
      <c r="AH34" s="114">
        <v>0</v>
      </c>
      <c r="AI34" s="114">
        <v>0</v>
      </c>
      <c r="AJ34" s="114">
        <v>0</v>
      </c>
      <c r="AK34" s="114">
        <v>0</v>
      </c>
      <c r="AL34" s="111">
        <v>0</v>
      </c>
      <c r="AM34" s="114">
        <v>0</v>
      </c>
      <c r="AN34" s="114">
        <v>0</v>
      </c>
      <c r="AO34" s="114">
        <v>0</v>
      </c>
      <c r="AP34" s="114">
        <v>0</v>
      </c>
      <c r="AQ34" s="111">
        <v>0</v>
      </c>
      <c r="AR34" s="114">
        <v>0</v>
      </c>
      <c r="AS34" s="114">
        <v>0</v>
      </c>
      <c r="AT34" s="114">
        <v>0</v>
      </c>
      <c r="AU34" s="114">
        <v>0</v>
      </c>
      <c r="AV34" s="111">
        <v>0</v>
      </c>
      <c r="AW34" s="114">
        <v>0</v>
      </c>
      <c r="AX34" s="114">
        <v>0</v>
      </c>
      <c r="AY34" s="114">
        <v>0</v>
      </c>
      <c r="AZ34" s="114">
        <v>0</v>
      </c>
      <c r="BA34" s="111">
        <v>0</v>
      </c>
      <c r="BB34" s="114">
        <v>0</v>
      </c>
      <c r="BC34" s="135">
        <v>0</v>
      </c>
      <c r="BD34" s="114">
        <v>0</v>
      </c>
      <c r="BE34" s="251">
        <v>0</v>
      </c>
      <c r="BF34" s="251">
        <v>0</v>
      </c>
      <c r="BG34" s="251">
        <v>0</v>
      </c>
      <c r="BH34" s="241">
        <v>0</v>
      </c>
    </row>
    <row r="35" spans="1:60" s="238" customFormat="1" ht="11.25" hidden="1">
      <c r="A35" s="132">
        <v>2500</v>
      </c>
      <c r="B35" s="110" t="s">
        <v>4</v>
      </c>
      <c r="C35" s="112">
        <v>2599</v>
      </c>
      <c r="D35" s="113">
        <v>2550</v>
      </c>
      <c r="E35" s="113">
        <v>2500</v>
      </c>
      <c r="F35" s="113">
        <v>2400</v>
      </c>
      <c r="G35" s="113">
        <v>2300</v>
      </c>
      <c r="H35" s="111">
        <v>2200</v>
      </c>
      <c r="I35" s="113">
        <v>2100</v>
      </c>
      <c r="J35" s="113">
        <v>2000</v>
      </c>
      <c r="K35" s="113">
        <v>1900</v>
      </c>
      <c r="L35" s="113">
        <v>1800</v>
      </c>
      <c r="M35" s="111">
        <v>1700</v>
      </c>
      <c r="N35" s="113">
        <v>1600</v>
      </c>
      <c r="O35" s="113">
        <v>1500</v>
      </c>
      <c r="P35" s="113">
        <v>1400</v>
      </c>
      <c r="Q35" s="113">
        <v>1300</v>
      </c>
      <c r="R35" s="111">
        <v>1200</v>
      </c>
      <c r="S35" s="113">
        <v>1100</v>
      </c>
      <c r="T35" s="113">
        <v>1000</v>
      </c>
      <c r="U35" s="113">
        <v>900</v>
      </c>
      <c r="V35" s="113">
        <v>800</v>
      </c>
      <c r="W35" s="111">
        <v>700</v>
      </c>
      <c r="X35" s="113">
        <v>0</v>
      </c>
      <c r="Y35" s="113">
        <v>0</v>
      </c>
      <c r="Z35" s="113">
        <v>0</v>
      </c>
      <c r="AA35" s="113">
        <v>0</v>
      </c>
      <c r="AB35" s="111">
        <v>0</v>
      </c>
      <c r="AC35" s="113">
        <v>0</v>
      </c>
      <c r="AD35" s="113">
        <v>0</v>
      </c>
      <c r="AE35" s="113">
        <v>0</v>
      </c>
      <c r="AF35" s="113">
        <v>0</v>
      </c>
      <c r="AG35" s="111">
        <v>0</v>
      </c>
      <c r="AH35" s="113">
        <v>0</v>
      </c>
      <c r="AI35" s="113">
        <v>0</v>
      </c>
      <c r="AJ35" s="113">
        <v>0</v>
      </c>
      <c r="AK35" s="113">
        <v>0</v>
      </c>
      <c r="AL35" s="111">
        <v>0</v>
      </c>
      <c r="AM35" s="113">
        <v>0</v>
      </c>
      <c r="AN35" s="113">
        <v>0</v>
      </c>
      <c r="AO35" s="113">
        <v>0</v>
      </c>
      <c r="AP35" s="113">
        <v>0</v>
      </c>
      <c r="AQ35" s="111">
        <v>0</v>
      </c>
      <c r="AR35" s="113">
        <v>0</v>
      </c>
      <c r="AS35" s="113">
        <v>0</v>
      </c>
      <c r="AT35" s="113">
        <v>0</v>
      </c>
      <c r="AU35" s="113">
        <v>0</v>
      </c>
      <c r="AV35" s="111">
        <v>0</v>
      </c>
      <c r="AW35" s="113">
        <v>0</v>
      </c>
      <c r="AX35" s="113">
        <v>0</v>
      </c>
      <c r="AY35" s="113">
        <v>0</v>
      </c>
      <c r="AZ35" s="113">
        <v>0</v>
      </c>
      <c r="BA35" s="111">
        <v>0</v>
      </c>
      <c r="BB35" s="113">
        <v>0</v>
      </c>
      <c r="BC35" s="138">
        <v>0</v>
      </c>
      <c r="BD35" s="113">
        <v>0</v>
      </c>
      <c r="BE35" s="250">
        <v>0</v>
      </c>
      <c r="BF35" s="250">
        <v>0</v>
      </c>
      <c r="BG35" s="250">
        <v>0</v>
      </c>
      <c r="BH35" s="240">
        <v>0</v>
      </c>
    </row>
    <row r="36" spans="1:60" s="238" customFormat="1" ht="11.25" hidden="1">
      <c r="A36" s="132">
        <v>2600</v>
      </c>
      <c r="B36" s="110" t="s">
        <v>4</v>
      </c>
      <c r="C36" s="112">
        <v>2699</v>
      </c>
      <c r="D36" s="113">
        <v>2650</v>
      </c>
      <c r="E36" s="113">
        <v>2600</v>
      </c>
      <c r="F36" s="113">
        <v>2500</v>
      </c>
      <c r="G36" s="113">
        <v>2400</v>
      </c>
      <c r="H36" s="111">
        <v>2300</v>
      </c>
      <c r="I36" s="113">
        <v>2200</v>
      </c>
      <c r="J36" s="113">
        <v>2100</v>
      </c>
      <c r="K36" s="113">
        <v>2000</v>
      </c>
      <c r="L36" s="113">
        <v>1900</v>
      </c>
      <c r="M36" s="111">
        <v>1800</v>
      </c>
      <c r="N36" s="113">
        <v>1700</v>
      </c>
      <c r="O36" s="113">
        <v>1600</v>
      </c>
      <c r="P36" s="113">
        <v>1500</v>
      </c>
      <c r="Q36" s="113">
        <v>1400</v>
      </c>
      <c r="R36" s="111">
        <v>1300</v>
      </c>
      <c r="S36" s="113">
        <v>1200</v>
      </c>
      <c r="T36" s="113">
        <v>1100</v>
      </c>
      <c r="U36" s="113">
        <v>1000</v>
      </c>
      <c r="V36" s="113">
        <v>900</v>
      </c>
      <c r="W36" s="111">
        <v>800</v>
      </c>
      <c r="X36" s="113">
        <v>700</v>
      </c>
      <c r="Y36" s="113">
        <v>0</v>
      </c>
      <c r="Z36" s="113">
        <v>0</v>
      </c>
      <c r="AA36" s="113">
        <v>0</v>
      </c>
      <c r="AB36" s="111">
        <v>0</v>
      </c>
      <c r="AC36" s="113">
        <v>0</v>
      </c>
      <c r="AD36" s="113">
        <v>0</v>
      </c>
      <c r="AE36" s="113">
        <v>0</v>
      </c>
      <c r="AF36" s="113">
        <v>0</v>
      </c>
      <c r="AG36" s="111">
        <v>0</v>
      </c>
      <c r="AH36" s="113">
        <v>0</v>
      </c>
      <c r="AI36" s="113">
        <v>0</v>
      </c>
      <c r="AJ36" s="113">
        <v>0</v>
      </c>
      <c r="AK36" s="113">
        <v>0</v>
      </c>
      <c r="AL36" s="111">
        <v>0</v>
      </c>
      <c r="AM36" s="113">
        <v>0</v>
      </c>
      <c r="AN36" s="113">
        <v>0</v>
      </c>
      <c r="AO36" s="113">
        <v>0</v>
      </c>
      <c r="AP36" s="113">
        <v>0</v>
      </c>
      <c r="AQ36" s="111">
        <v>0</v>
      </c>
      <c r="AR36" s="113">
        <v>0</v>
      </c>
      <c r="AS36" s="113">
        <v>0</v>
      </c>
      <c r="AT36" s="113">
        <v>0</v>
      </c>
      <c r="AU36" s="113">
        <v>0</v>
      </c>
      <c r="AV36" s="111">
        <v>0</v>
      </c>
      <c r="AW36" s="113">
        <v>0</v>
      </c>
      <c r="AX36" s="113">
        <v>0</v>
      </c>
      <c r="AY36" s="113">
        <v>0</v>
      </c>
      <c r="AZ36" s="113">
        <v>0</v>
      </c>
      <c r="BA36" s="111">
        <v>0</v>
      </c>
      <c r="BB36" s="113">
        <v>0</v>
      </c>
      <c r="BC36" s="138">
        <v>0</v>
      </c>
      <c r="BD36" s="113">
        <v>0</v>
      </c>
      <c r="BE36" s="250">
        <v>0</v>
      </c>
      <c r="BF36" s="250">
        <v>0</v>
      </c>
      <c r="BG36" s="250">
        <v>0</v>
      </c>
      <c r="BH36" s="240">
        <v>0</v>
      </c>
    </row>
    <row r="37" spans="1:60" s="238" customFormat="1" ht="11.25" hidden="1">
      <c r="A37" s="132">
        <v>2700</v>
      </c>
      <c r="B37" s="110" t="s">
        <v>4</v>
      </c>
      <c r="C37" s="112">
        <v>2799</v>
      </c>
      <c r="D37" s="113">
        <v>2750</v>
      </c>
      <c r="E37" s="113">
        <v>2700</v>
      </c>
      <c r="F37" s="113">
        <v>2600</v>
      </c>
      <c r="G37" s="113">
        <v>2500</v>
      </c>
      <c r="H37" s="111">
        <v>2400</v>
      </c>
      <c r="I37" s="113">
        <v>2300</v>
      </c>
      <c r="J37" s="113">
        <v>2200</v>
      </c>
      <c r="K37" s="113">
        <v>2100</v>
      </c>
      <c r="L37" s="113">
        <v>2000</v>
      </c>
      <c r="M37" s="111">
        <v>1900</v>
      </c>
      <c r="N37" s="113">
        <v>1800</v>
      </c>
      <c r="O37" s="113">
        <v>1700</v>
      </c>
      <c r="P37" s="113">
        <v>1600</v>
      </c>
      <c r="Q37" s="113">
        <v>1500</v>
      </c>
      <c r="R37" s="111">
        <v>1400</v>
      </c>
      <c r="S37" s="113">
        <v>1300</v>
      </c>
      <c r="T37" s="113">
        <v>1200</v>
      </c>
      <c r="U37" s="113">
        <v>1100</v>
      </c>
      <c r="V37" s="113">
        <v>1000</v>
      </c>
      <c r="W37" s="111">
        <v>900</v>
      </c>
      <c r="X37" s="113">
        <v>800</v>
      </c>
      <c r="Y37" s="113">
        <v>700</v>
      </c>
      <c r="Z37" s="113">
        <v>0</v>
      </c>
      <c r="AA37" s="113">
        <v>0</v>
      </c>
      <c r="AB37" s="111">
        <v>0</v>
      </c>
      <c r="AC37" s="113">
        <v>0</v>
      </c>
      <c r="AD37" s="113">
        <v>0</v>
      </c>
      <c r="AE37" s="113">
        <v>0</v>
      </c>
      <c r="AF37" s="113">
        <v>0</v>
      </c>
      <c r="AG37" s="111">
        <v>0</v>
      </c>
      <c r="AH37" s="113">
        <v>0</v>
      </c>
      <c r="AI37" s="113">
        <v>0</v>
      </c>
      <c r="AJ37" s="113">
        <v>0</v>
      </c>
      <c r="AK37" s="113">
        <v>0</v>
      </c>
      <c r="AL37" s="111">
        <v>0</v>
      </c>
      <c r="AM37" s="113">
        <v>0</v>
      </c>
      <c r="AN37" s="113">
        <v>0</v>
      </c>
      <c r="AO37" s="113">
        <v>0</v>
      </c>
      <c r="AP37" s="113">
        <v>0</v>
      </c>
      <c r="AQ37" s="111">
        <v>0</v>
      </c>
      <c r="AR37" s="113">
        <v>0</v>
      </c>
      <c r="AS37" s="113">
        <v>0</v>
      </c>
      <c r="AT37" s="113">
        <v>0</v>
      </c>
      <c r="AU37" s="113">
        <v>0</v>
      </c>
      <c r="AV37" s="111">
        <v>0</v>
      </c>
      <c r="AW37" s="113">
        <v>0</v>
      </c>
      <c r="AX37" s="113">
        <v>0</v>
      </c>
      <c r="AY37" s="113">
        <v>0</v>
      </c>
      <c r="AZ37" s="113">
        <v>0</v>
      </c>
      <c r="BA37" s="111">
        <v>0</v>
      </c>
      <c r="BB37" s="113">
        <v>0</v>
      </c>
      <c r="BC37" s="138">
        <v>0</v>
      </c>
      <c r="BD37" s="113">
        <v>0</v>
      </c>
      <c r="BE37" s="250">
        <v>0</v>
      </c>
      <c r="BF37" s="250">
        <v>0</v>
      </c>
      <c r="BG37" s="250">
        <v>0</v>
      </c>
      <c r="BH37" s="240">
        <v>0</v>
      </c>
    </row>
    <row r="38" spans="1:60" s="238" customFormat="1" ht="11.25" hidden="1">
      <c r="A38" s="132">
        <v>2800</v>
      </c>
      <c r="B38" s="113" t="s">
        <v>4</v>
      </c>
      <c r="C38" s="112">
        <v>2899</v>
      </c>
      <c r="D38" s="113">
        <v>2850</v>
      </c>
      <c r="E38" s="113">
        <v>2800</v>
      </c>
      <c r="F38" s="113">
        <v>2700</v>
      </c>
      <c r="G38" s="113">
        <v>2600</v>
      </c>
      <c r="H38" s="111">
        <v>2500</v>
      </c>
      <c r="I38" s="113">
        <v>2400</v>
      </c>
      <c r="J38" s="113">
        <v>2300</v>
      </c>
      <c r="K38" s="113">
        <v>2200</v>
      </c>
      <c r="L38" s="113">
        <v>2100</v>
      </c>
      <c r="M38" s="111">
        <v>2000</v>
      </c>
      <c r="N38" s="113">
        <v>1900</v>
      </c>
      <c r="O38" s="113">
        <v>1800</v>
      </c>
      <c r="P38" s="113">
        <v>1700</v>
      </c>
      <c r="Q38" s="113">
        <v>1600</v>
      </c>
      <c r="R38" s="111">
        <v>1500</v>
      </c>
      <c r="S38" s="113">
        <v>1400</v>
      </c>
      <c r="T38" s="113">
        <v>1300</v>
      </c>
      <c r="U38" s="113">
        <v>1200</v>
      </c>
      <c r="V38" s="113">
        <v>1100</v>
      </c>
      <c r="W38" s="111">
        <v>1000</v>
      </c>
      <c r="X38" s="113">
        <v>900</v>
      </c>
      <c r="Y38" s="113">
        <v>800</v>
      </c>
      <c r="Z38" s="113">
        <v>700</v>
      </c>
      <c r="AA38" s="113">
        <v>0</v>
      </c>
      <c r="AB38" s="111">
        <v>0</v>
      </c>
      <c r="AC38" s="113">
        <v>0</v>
      </c>
      <c r="AD38" s="113">
        <v>0</v>
      </c>
      <c r="AE38" s="113">
        <v>0</v>
      </c>
      <c r="AF38" s="113">
        <v>0</v>
      </c>
      <c r="AG38" s="111">
        <v>0</v>
      </c>
      <c r="AH38" s="113">
        <v>0</v>
      </c>
      <c r="AI38" s="113">
        <v>0</v>
      </c>
      <c r="AJ38" s="113">
        <v>0</v>
      </c>
      <c r="AK38" s="113">
        <v>0</v>
      </c>
      <c r="AL38" s="111">
        <v>0</v>
      </c>
      <c r="AM38" s="113">
        <v>0</v>
      </c>
      <c r="AN38" s="113">
        <v>0</v>
      </c>
      <c r="AO38" s="113">
        <v>0</v>
      </c>
      <c r="AP38" s="113">
        <v>0</v>
      </c>
      <c r="AQ38" s="111">
        <v>0</v>
      </c>
      <c r="AR38" s="113">
        <v>0</v>
      </c>
      <c r="AS38" s="113">
        <v>0</v>
      </c>
      <c r="AT38" s="113">
        <v>0</v>
      </c>
      <c r="AU38" s="113">
        <v>0</v>
      </c>
      <c r="AV38" s="111">
        <v>0</v>
      </c>
      <c r="AW38" s="113">
        <v>0</v>
      </c>
      <c r="AX38" s="113">
        <v>0</v>
      </c>
      <c r="AY38" s="113">
        <v>0</v>
      </c>
      <c r="AZ38" s="113">
        <v>0</v>
      </c>
      <c r="BA38" s="111">
        <v>0</v>
      </c>
      <c r="BB38" s="113">
        <v>0</v>
      </c>
      <c r="BC38" s="138">
        <v>0</v>
      </c>
      <c r="BD38" s="113">
        <v>0</v>
      </c>
      <c r="BE38" s="250">
        <v>0</v>
      </c>
      <c r="BF38" s="250">
        <v>0</v>
      </c>
      <c r="BG38" s="250">
        <v>0</v>
      </c>
      <c r="BH38" s="240">
        <v>0</v>
      </c>
    </row>
    <row r="39" spans="1:60" s="238" customFormat="1" ht="11.25" hidden="1">
      <c r="A39" s="133">
        <v>2900</v>
      </c>
      <c r="B39" s="114" t="s">
        <v>4</v>
      </c>
      <c r="C39" s="114">
        <v>2999</v>
      </c>
      <c r="D39" s="114">
        <v>2950</v>
      </c>
      <c r="E39" s="114">
        <v>2900</v>
      </c>
      <c r="F39" s="114">
        <v>2800</v>
      </c>
      <c r="G39" s="114">
        <v>2700</v>
      </c>
      <c r="H39" s="111">
        <v>2600</v>
      </c>
      <c r="I39" s="114">
        <v>2500</v>
      </c>
      <c r="J39" s="114">
        <v>2400</v>
      </c>
      <c r="K39" s="114">
        <v>2300</v>
      </c>
      <c r="L39" s="114">
        <v>2200</v>
      </c>
      <c r="M39" s="111">
        <v>2100</v>
      </c>
      <c r="N39" s="114">
        <v>2000</v>
      </c>
      <c r="O39" s="114">
        <v>1900</v>
      </c>
      <c r="P39" s="114">
        <v>1800</v>
      </c>
      <c r="Q39" s="114">
        <v>1700</v>
      </c>
      <c r="R39" s="111">
        <v>1600</v>
      </c>
      <c r="S39" s="114">
        <v>1500</v>
      </c>
      <c r="T39" s="114">
        <v>1400</v>
      </c>
      <c r="U39" s="114">
        <v>1300</v>
      </c>
      <c r="V39" s="114">
        <v>1200</v>
      </c>
      <c r="W39" s="111">
        <v>1100</v>
      </c>
      <c r="X39" s="114">
        <v>1000</v>
      </c>
      <c r="Y39" s="114">
        <v>900</v>
      </c>
      <c r="Z39" s="114">
        <v>800</v>
      </c>
      <c r="AA39" s="114">
        <v>700</v>
      </c>
      <c r="AB39" s="111">
        <v>0</v>
      </c>
      <c r="AC39" s="114">
        <v>0</v>
      </c>
      <c r="AD39" s="114">
        <v>0</v>
      </c>
      <c r="AE39" s="114">
        <v>0</v>
      </c>
      <c r="AF39" s="114">
        <v>0</v>
      </c>
      <c r="AG39" s="111">
        <v>0</v>
      </c>
      <c r="AH39" s="114">
        <v>0</v>
      </c>
      <c r="AI39" s="114">
        <v>0</v>
      </c>
      <c r="AJ39" s="114">
        <v>0</v>
      </c>
      <c r="AK39" s="114">
        <v>0</v>
      </c>
      <c r="AL39" s="111">
        <v>0</v>
      </c>
      <c r="AM39" s="114">
        <v>0</v>
      </c>
      <c r="AN39" s="114">
        <v>0</v>
      </c>
      <c r="AO39" s="114">
        <v>0</v>
      </c>
      <c r="AP39" s="114">
        <v>0</v>
      </c>
      <c r="AQ39" s="111">
        <v>0</v>
      </c>
      <c r="AR39" s="114">
        <v>0</v>
      </c>
      <c r="AS39" s="114">
        <v>0</v>
      </c>
      <c r="AT39" s="114">
        <v>0</v>
      </c>
      <c r="AU39" s="114">
        <v>0</v>
      </c>
      <c r="AV39" s="111">
        <v>0</v>
      </c>
      <c r="AW39" s="114">
        <v>0</v>
      </c>
      <c r="AX39" s="114">
        <v>0</v>
      </c>
      <c r="AY39" s="114">
        <v>0</v>
      </c>
      <c r="AZ39" s="114">
        <v>0</v>
      </c>
      <c r="BA39" s="111">
        <v>0</v>
      </c>
      <c r="BB39" s="114">
        <v>0</v>
      </c>
      <c r="BC39" s="135">
        <v>0</v>
      </c>
      <c r="BD39" s="114">
        <v>0</v>
      </c>
      <c r="BE39" s="251">
        <v>0</v>
      </c>
      <c r="BF39" s="251">
        <v>0</v>
      </c>
      <c r="BG39" s="251">
        <v>0</v>
      </c>
      <c r="BH39" s="241">
        <v>0</v>
      </c>
    </row>
    <row r="40" spans="1:60" s="238" customFormat="1" ht="11.25" hidden="1">
      <c r="A40" s="132">
        <v>3000</v>
      </c>
      <c r="B40" s="110" t="s">
        <v>4</v>
      </c>
      <c r="C40" s="110">
        <v>3099</v>
      </c>
      <c r="D40" s="113">
        <v>3050</v>
      </c>
      <c r="E40" s="113">
        <v>3000</v>
      </c>
      <c r="F40" s="113">
        <v>2900</v>
      </c>
      <c r="G40" s="113">
        <v>2800</v>
      </c>
      <c r="H40" s="111">
        <v>2700</v>
      </c>
      <c r="I40" s="113">
        <v>2600</v>
      </c>
      <c r="J40" s="113">
        <v>2500</v>
      </c>
      <c r="K40" s="113">
        <v>2400</v>
      </c>
      <c r="L40" s="113">
        <v>2300</v>
      </c>
      <c r="M40" s="111">
        <v>2200</v>
      </c>
      <c r="N40" s="113">
        <v>2100</v>
      </c>
      <c r="O40" s="113">
        <v>2000</v>
      </c>
      <c r="P40" s="113">
        <v>1900</v>
      </c>
      <c r="Q40" s="113">
        <v>1800</v>
      </c>
      <c r="R40" s="111">
        <v>1700</v>
      </c>
      <c r="S40" s="113">
        <v>1600</v>
      </c>
      <c r="T40" s="113">
        <v>1500</v>
      </c>
      <c r="U40" s="113">
        <v>1400</v>
      </c>
      <c r="V40" s="113">
        <v>1300</v>
      </c>
      <c r="W40" s="111">
        <v>1200</v>
      </c>
      <c r="X40" s="113">
        <v>1100</v>
      </c>
      <c r="Y40" s="113">
        <v>1000</v>
      </c>
      <c r="Z40" s="113">
        <v>900</v>
      </c>
      <c r="AA40" s="113">
        <v>800</v>
      </c>
      <c r="AB40" s="111">
        <v>700</v>
      </c>
      <c r="AC40" s="113">
        <v>0</v>
      </c>
      <c r="AD40" s="113">
        <v>0</v>
      </c>
      <c r="AE40" s="113">
        <v>0</v>
      </c>
      <c r="AF40" s="113">
        <v>0</v>
      </c>
      <c r="AG40" s="111">
        <v>0</v>
      </c>
      <c r="AH40" s="113">
        <v>0</v>
      </c>
      <c r="AI40" s="113">
        <v>0</v>
      </c>
      <c r="AJ40" s="113">
        <v>0</v>
      </c>
      <c r="AK40" s="113">
        <v>0</v>
      </c>
      <c r="AL40" s="111">
        <v>0</v>
      </c>
      <c r="AM40" s="113">
        <v>0</v>
      </c>
      <c r="AN40" s="113">
        <v>0</v>
      </c>
      <c r="AO40" s="113">
        <v>0</v>
      </c>
      <c r="AP40" s="113">
        <v>0</v>
      </c>
      <c r="AQ40" s="111">
        <v>0</v>
      </c>
      <c r="AR40" s="113">
        <v>0</v>
      </c>
      <c r="AS40" s="113">
        <v>0</v>
      </c>
      <c r="AT40" s="113">
        <v>0</v>
      </c>
      <c r="AU40" s="113">
        <v>0</v>
      </c>
      <c r="AV40" s="111">
        <v>0</v>
      </c>
      <c r="AW40" s="113">
        <v>0</v>
      </c>
      <c r="AX40" s="113">
        <v>0</v>
      </c>
      <c r="AY40" s="113">
        <v>0</v>
      </c>
      <c r="AZ40" s="113">
        <v>0</v>
      </c>
      <c r="BA40" s="111">
        <v>0</v>
      </c>
      <c r="BB40" s="113">
        <v>0</v>
      </c>
      <c r="BC40" s="138">
        <v>0</v>
      </c>
      <c r="BD40" s="113">
        <v>0</v>
      </c>
      <c r="BE40" s="250">
        <v>0</v>
      </c>
      <c r="BF40" s="250">
        <v>0</v>
      </c>
      <c r="BG40" s="250">
        <v>0</v>
      </c>
      <c r="BH40" s="240">
        <v>0</v>
      </c>
    </row>
    <row r="41" spans="1:60" s="238" customFormat="1" ht="11.25" hidden="1">
      <c r="A41" s="132">
        <v>3100</v>
      </c>
      <c r="B41" s="110" t="s">
        <v>4</v>
      </c>
      <c r="C41" s="110">
        <v>3199</v>
      </c>
      <c r="D41" s="113">
        <v>3150</v>
      </c>
      <c r="E41" s="113">
        <v>3100</v>
      </c>
      <c r="F41" s="113">
        <v>3000</v>
      </c>
      <c r="G41" s="113">
        <v>2900</v>
      </c>
      <c r="H41" s="111">
        <v>2800</v>
      </c>
      <c r="I41" s="113">
        <v>2700</v>
      </c>
      <c r="J41" s="113">
        <v>2600</v>
      </c>
      <c r="K41" s="113">
        <v>2500</v>
      </c>
      <c r="L41" s="113">
        <v>2400</v>
      </c>
      <c r="M41" s="111">
        <v>2300</v>
      </c>
      <c r="N41" s="113">
        <v>2200</v>
      </c>
      <c r="O41" s="113">
        <v>2100</v>
      </c>
      <c r="P41" s="113">
        <v>2000</v>
      </c>
      <c r="Q41" s="113">
        <v>1900</v>
      </c>
      <c r="R41" s="111">
        <v>1800</v>
      </c>
      <c r="S41" s="113">
        <v>1700</v>
      </c>
      <c r="T41" s="113">
        <v>1600</v>
      </c>
      <c r="U41" s="113">
        <v>1500</v>
      </c>
      <c r="V41" s="113">
        <v>1400</v>
      </c>
      <c r="W41" s="111">
        <v>1300</v>
      </c>
      <c r="X41" s="113">
        <v>1200</v>
      </c>
      <c r="Y41" s="113">
        <v>1100</v>
      </c>
      <c r="Z41" s="113">
        <v>1000</v>
      </c>
      <c r="AA41" s="113">
        <v>900</v>
      </c>
      <c r="AB41" s="111">
        <v>800</v>
      </c>
      <c r="AC41" s="113">
        <v>700</v>
      </c>
      <c r="AD41" s="113">
        <v>0</v>
      </c>
      <c r="AE41" s="113">
        <v>0</v>
      </c>
      <c r="AF41" s="113">
        <v>0</v>
      </c>
      <c r="AG41" s="111">
        <v>0</v>
      </c>
      <c r="AH41" s="113">
        <v>0</v>
      </c>
      <c r="AI41" s="113">
        <v>0</v>
      </c>
      <c r="AJ41" s="113">
        <v>0</v>
      </c>
      <c r="AK41" s="113">
        <v>0</v>
      </c>
      <c r="AL41" s="111">
        <v>0</v>
      </c>
      <c r="AM41" s="113">
        <v>0</v>
      </c>
      <c r="AN41" s="113">
        <v>0</v>
      </c>
      <c r="AO41" s="113">
        <v>0</v>
      </c>
      <c r="AP41" s="113">
        <v>0</v>
      </c>
      <c r="AQ41" s="111">
        <v>0</v>
      </c>
      <c r="AR41" s="113">
        <v>0</v>
      </c>
      <c r="AS41" s="113">
        <v>0</v>
      </c>
      <c r="AT41" s="113">
        <v>0</v>
      </c>
      <c r="AU41" s="113">
        <v>0</v>
      </c>
      <c r="AV41" s="111">
        <v>0</v>
      </c>
      <c r="AW41" s="113">
        <v>0</v>
      </c>
      <c r="AX41" s="113">
        <v>0</v>
      </c>
      <c r="AY41" s="113">
        <v>0</v>
      </c>
      <c r="AZ41" s="113">
        <v>0</v>
      </c>
      <c r="BA41" s="111">
        <v>0</v>
      </c>
      <c r="BB41" s="113">
        <v>0</v>
      </c>
      <c r="BC41" s="138">
        <v>0</v>
      </c>
      <c r="BD41" s="113">
        <v>0</v>
      </c>
      <c r="BE41" s="250">
        <v>0</v>
      </c>
      <c r="BF41" s="250">
        <v>0</v>
      </c>
      <c r="BG41" s="250">
        <v>0</v>
      </c>
      <c r="BH41" s="240">
        <v>0</v>
      </c>
    </row>
    <row r="42" spans="1:60" s="238" customFormat="1" ht="11.25" hidden="1">
      <c r="A42" s="132">
        <v>3200</v>
      </c>
      <c r="B42" s="110" t="s">
        <v>4</v>
      </c>
      <c r="C42" s="110">
        <v>3299</v>
      </c>
      <c r="D42" s="113">
        <v>3250</v>
      </c>
      <c r="E42" s="113">
        <v>3200</v>
      </c>
      <c r="F42" s="113">
        <v>3100</v>
      </c>
      <c r="G42" s="113">
        <v>3000</v>
      </c>
      <c r="H42" s="111">
        <v>2900</v>
      </c>
      <c r="I42" s="113">
        <v>2800</v>
      </c>
      <c r="J42" s="113">
        <v>2700</v>
      </c>
      <c r="K42" s="113">
        <v>2600</v>
      </c>
      <c r="L42" s="113">
        <v>2500</v>
      </c>
      <c r="M42" s="111">
        <v>2400</v>
      </c>
      <c r="N42" s="113">
        <v>2300</v>
      </c>
      <c r="O42" s="113">
        <v>2200</v>
      </c>
      <c r="P42" s="113">
        <v>2100</v>
      </c>
      <c r="Q42" s="113">
        <v>2000</v>
      </c>
      <c r="R42" s="111">
        <v>1900</v>
      </c>
      <c r="S42" s="113">
        <v>1800</v>
      </c>
      <c r="T42" s="113">
        <v>1700</v>
      </c>
      <c r="U42" s="113">
        <v>1600</v>
      </c>
      <c r="V42" s="113">
        <v>1500</v>
      </c>
      <c r="W42" s="111">
        <v>1400</v>
      </c>
      <c r="X42" s="113">
        <v>1300</v>
      </c>
      <c r="Y42" s="113">
        <v>1200</v>
      </c>
      <c r="Z42" s="113">
        <v>1100</v>
      </c>
      <c r="AA42" s="113">
        <v>1000</v>
      </c>
      <c r="AB42" s="111">
        <v>900</v>
      </c>
      <c r="AC42" s="113">
        <v>800</v>
      </c>
      <c r="AD42" s="113">
        <v>700</v>
      </c>
      <c r="AE42" s="113">
        <v>0</v>
      </c>
      <c r="AF42" s="113">
        <v>0</v>
      </c>
      <c r="AG42" s="111">
        <v>0</v>
      </c>
      <c r="AH42" s="113">
        <v>0</v>
      </c>
      <c r="AI42" s="113">
        <v>0</v>
      </c>
      <c r="AJ42" s="113">
        <v>0</v>
      </c>
      <c r="AK42" s="113">
        <v>0</v>
      </c>
      <c r="AL42" s="111">
        <v>0</v>
      </c>
      <c r="AM42" s="113">
        <v>0</v>
      </c>
      <c r="AN42" s="113">
        <v>0</v>
      </c>
      <c r="AO42" s="113">
        <v>0</v>
      </c>
      <c r="AP42" s="113">
        <v>0</v>
      </c>
      <c r="AQ42" s="111">
        <v>0</v>
      </c>
      <c r="AR42" s="113">
        <v>0</v>
      </c>
      <c r="AS42" s="113">
        <v>0</v>
      </c>
      <c r="AT42" s="113">
        <v>0</v>
      </c>
      <c r="AU42" s="113">
        <v>0</v>
      </c>
      <c r="AV42" s="111">
        <v>0</v>
      </c>
      <c r="AW42" s="113">
        <v>0</v>
      </c>
      <c r="AX42" s="113">
        <v>0</v>
      </c>
      <c r="AY42" s="113">
        <v>0</v>
      </c>
      <c r="AZ42" s="113">
        <v>0</v>
      </c>
      <c r="BA42" s="111">
        <v>0</v>
      </c>
      <c r="BB42" s="113">
        <v>0</v>
      </c>
      <c r="BC42" s="138">
        <v>0</v>
      </c>
      <c r="BD42" s="113">
        <v>0</v>
      </c>
      <c r="BE42" s="250">
        <v>0</v>
      </c>
      <c r="BF42" s="250">
        <v>0</v>
      </c>
      <c r="BG42" s="250">
        <v>0</v>
      </c>
      <c r="BH42" s="240">
        <v>0</v>
      </c>
    </row>
    <row r="43" spans="1:60" s="238" customFormat="1" ht="11.25" hidden="1">
      <c r="A43" s="132">
        <v>3300</v>
      </c>
      <c r="B43" s="110" t="s">
        <v>4</v>
      </c>
      <c r="C43" s="110">
        <v>3399</v>
      </c>
      <c r="D43" s="113">
        <v>3350</v>
      </c>
      <c r="E43" s="113">
        <v>3300</v>
      </c>
      <c r="F43" s="113">
        <v>3200</v>
      </c>
      <c r="G43" s="113">
        <v>3100</v>
      </c>
      <c r="H43" s="111">
        <v>3000</v>
      </c>
      <c r="I43" s="113">
        <v>2900</v>
      </c>
      <c r="J43" s="113">
        <v>2800</v>
      </c>
      <c r="K43" s="113">
        <v>2700</v>
      </c>
      <c r="L43" s="113">
        <v>2600</v>
      </c>
      <c r="M43" s="111">
        <v>2500</v>
      </c>
      <c r="N43" s="113">
        <v>2400</v>
      </c>
      <c r="O43" s="113">
        <v>2300</v>
      </c>
      <c r="P43" s="113">
        <v>2200</v>
      </c>
      <c r="Q43" s="113">
        <v>2100</v>
      </c>
      <c r="R43" s="111">
        <v>2000</v>
      </c>
      <c r="S43" s="113">
        <v>1900</v>
      </c>
      <c r="T43" s="113">
        <v>1800</v>
      </c>
      <c r="U43" s="113">
        <v>1700</v>
      </c>
      <c r="V43" s="113">
        <v>1600</v>
      </c>
      <c r="W43" s="111">
        <v>1500</v>
      </c>
      <c r="X43" s="113">
        <v>1400</v>
      </c>
      <c r="Y43" s="113">
        <v>1300</v>
      </c>
      <c r="Z43" s="113">
        <v>1200</v>
      </c>
      <c r="AA43" s="113">
        <v>1100</v>
      </c>
      <c r="AB43" s="111">
        <v>1000</v>
      </c>
      <c r="AC43" s="113">
        <v>900</v>
      </c>
      <c r="AD43" s="113">
        <v>800</v>
      </c>
      <c r="AE43" s="113">
        <v>700</v>
      </c>
      <c r="AF43" s="113">
        <v>0</v>
      </c>
      <c r="AG43" s="111">
        <v>0</v>
      </c>
      <c r="AH43" s="113">
        <v>0</v>
      </c>
      <c r="AI43" s="113">
        <v>0</v>
      </c>
      <c r="AJ43" s="113">
        <v>0</v>
      </c>
      <c r="AK43" s="113">
        <v>0</v>
      </c>
      <c r="AL43" s="111">
        <v>0</v>
      </c>
      <c r="AM43" s="113">
        <v>0</v>
      </c>
      <c r="AN43" s="113">
        <v>0</v>
      </c>
      <c r="AO43" s="113">
        <v>0</v>
      </c>
      <c r="AP43" s="113">
        <v>0</v>
      </c>
      <c r="AQ43" s="111">
        <v>0</v>
      </c>
      <c r="AR43" s="113">
        <v>0</v>
      </c>
      <c r="AS43" s="113">
        <v>0</v>
      </c>
      <c r="AT43" s="113">
        <v>0</v>
      </c>
      <c r="AU43" s="113">
        <v>0</v>
      </c>
      <c r="AV43" s="111">
        <v>0</v>
      </c>
      <c r="AW43" s="113">
        <v>0</v>
      </c>
      <c r="AX43" s="113">
        <v>0</v>
      </c>
      <c r="AY43" s="113">
        <v>0</v>
      </c>
      <c r="AZ43" s="113">
        <v>0</v>
      </c>
      <c r="BA43" s="111">
        <v>0</v>
      </c>
      <c r="BB43" s="113">
        <v>0</v>
      </c>
      <c r="BC43" s="138">
        <v>0</v>
      </c>
      <c r="BD43" s="113">
        <v>0</v>
      </c>
      <c r="BE43" s="250">
        <v>0</v>
      </c>
      <c r="BF43" s="250">
        <v>0</v>
      </c>
      <c r="BG43" s="250">
        <v>0</v>
      </c>
      <c r="BH43" s="240">
        <v>0</v>
      </c>
    </row>
    <row r="44" spans="1:60" s="238" customFormat="1" ht="11.25" hidden="1">
      <c r="A44" s="133">
        <v>3400</v>
      </c>
      <c r="B44" s="114" t="s">
        <v>4</v>
      </c>
      <c r="C44" s="114">
        <v>3499</v>
      </c>
      <c r="D44" s="114">
        <v>3450</v>
      </c>
      <c r="E44" s="114">
        <v>3400</v>
      </c>
      <c r="F44" s="114">
        <v>3300</v>
      </c>
      <c r="G44" s="114">
        <v>3200</v>
      </c>
      <c r="H44" s="111">
        <v>3100</v>
      </c>
      <c r="I44" s="114">
        <v>3000</v>
      </c>
      <c r="J44" s="114">
        <v>2900</v>
      </c>
      <c r="K44" s="114">
        <v>2800</v>
      </c>
      <c r="L44" s="114">
        <v>2700</v>
      </c>
      <c r="M44" s="111">
        <v>2600</v>
      </c>
      <c r="N44" s="114">
        <v>2500</v>
      </c>
      <c r="O44" s="114">
        <v>2400</v>
      </c>
      <c r="P44" s="114">
        <v>2300</v>
      </c>
      <c r="Q44" s="114">
        <v>2200</v>
      </c>
      <c r="R44" s="111">
        <v>2100</v>
      </c>
      <c r="S44" s="114">
        <v>2000</v>
      </c>
      <c r="T44" s="114">
        <v>1900</v>
      </c>
      <c r="U44" s="114">
        <v>1800</v>
      </c>
      <c r="V44" s="114">
        <v>1700</v>
      </c>
      <c r="W44" s="111">
        <v>1600</v>
      </c>
      <c r="X44" s="114">
        <v>1500</v>
      </c>
      <c r="Y44" s="114">
        <v>1400</v>
      </c>
      <c r="Z44" s="114">
        <v>1300</v>
      </c>
      <c r="AA44" s="114">
        <v>1200</v>
      </c>
      <c r="AB44" s="111">
        <v>1100</v>
      </c>
      <c r="AC44" s="114">
        <v>1000</v>
      </c>
      <c r="AD44" s="114">
        <v>900</v>
      </c>
      <c r="AE44" s="114">
        <v>800</v>
      </c>
      <c r="AF44" s="114">
        <v>700</v>
      </c>
      <c r="AG44" s="111">
        <v>0</v>
      </c>
      <c r="AH44" s="114">
        <v>0</v>
      </c>
      <c r="AI44" s="114">
        <v>0</v>
      </c>
      <c r="AJ44" s="114">
        <v>0</v>
      </c>
      <c r="AK44" s="114">
        <v>0</v>
      </c>
      <c r="AL44" s="111">
        <v>0</v>
      </c>
      <c r="AM44" s="114">
        <v>0</v>
      </c>
      <c r="AN44" s="114">
        <v>0</v>
      </c>
      <c r="AO44" s="114">
        <v>0</v>
      </c>
      <c r="AP44" s="114">
        <v>0</v>
      </c>
      <c r="AQ44" s="111">
        <v>0</v>
      </c>
      <c r="AR44" s="114">
        <v>0</v>
      </c>
      <c r="AS44" s="114">
        <v>0</v>
      </c>
      <c r="AT44" s="114">
        <v>0</v>
      </c>
      <c r="AU44" s="114">
        <v>0</v>
      </c>
      <c r="AV44" s="111">
        <v>0</v>
      </c>
      <c r="AW44" s="114">
        <v>0</v>
      </c>
      <c r="AX44" s="114">
        <v>0</v>
      </c>
      <c r="AY44" s="114">
        <v>0</v>
      </c>
      <c r="AZ44" s="114">
        <v>0</v>
      </c>
      <c r="BA44" s="111">
        <v>0</v>
      </c>
      <c r="BB44" s="114">
        <v>0</v>
      </c>
      <c r="BC44" s="135">
        <v>0</v>
      </c>
      <c r="BD44" s="114">
        <v>0</v>
      </c>
      <c r="BE44" s="251">
        <v>0</v>
      </c>
      <c r="BF44" s="251">
        <v>0</v>
      </c>
      <c r="BG44" s="251">
        <v>0</v>
      </c>
      <c r="BH44" s="241">
        <v>0</v>
      </c>
    </row>
    <row r="45" spans="1:60" s="238" customFormat="1" ht="11.25" hidden="1">
      <c r="A45" s="132">
        <v>3500</v>
      </c>
      <c r="B45" s="110" t="s">
        <v>4</v>
      </c>
      <c r="C45" s="112">
        <v>3599</v>
      </c>
      <c r="D45" s="113">
        <v>3550</v>
      </c>
      <c r="E45" s="113">
        <v>3500</v>
      </c>
      <c r="F45" s="113">
        <v>3400</v>
      </c>
      <c r="G45" s="113">
        <v>3300</v>
      </c>
      <c r="H45" s="111">
        <v>3200</v>
      </c>
      <c r="I45" s="113">
        <v>3100</v>
      </c>
      <c r="J45" s="113">
        <v>3000</v>
      </c>
      <c r="K45" s="113">
        <v>2900</v>
      </c>
      <c r="L45" s="113">
        <v>2800</v>
      </c>
      <c r="M45" s="111">
        <v>2700</v>
      </c>
      <c r="N45" s="113">
        <v>2600</v>
      </c>
      <c r="O45" s="113">
        <v>2500</v>
      </c>
      <c r="P45" s="113">
        <v>2400</v>
      </c>
      <c r="Q45" s="113">
        <v>2300</v>
      </c>
      <c r="R45" s="111">
        <v>2200</v>
      </c>
      <c r="S45" s="113">
        <v>2100</v>
      </c>
      <c r="T45" s="113">
        <v>2000</v>
      </c>
      <c r="U45" s="113">
        <v>1900</v>
      </c>
      <c r="V45" s="113">
        <v>1800</v>
      </c>
      <c r="W45" s="111">
        <v>1700</v>
      </c>
      <c r="X45" s="113">
        <v>1600</v>
      </c>
      <c r="Y45" s="113">
        <v>1500</v>
      </c>
      <c r="Z45" s="113">
        <v>1400</v>
      </c>
      <c r="AA45" s="113">
        <v>1300</v>
      </c>
      <c r="AB45" s="111">
        <v>1200</v>
      </c>
      <c r="AC45" s="113">
        <v>1100</v>
      </c>
      <c r="AD45" s="113">
        <v>1000</v>
      </c>
      <c r="AE45" s="113">
        <v>900</v>
      </c>
      <c r="AF45" s="113">
        <v>800</v>
      </c>
      <c r="AG45" s="111">
        <v>700</v>
      </c>
      <c r="AH45" s="113">
        <v>0</v>
      </c>
      <c r="AI45" s="113">
        <v>0</v>
      </c>
      <c r="AJ45" s="113">
        <v>0</v>
      </c>
      <c r="AK45" s="113">
        <v>0</v>
      </c>
      <c r="AL45" s="111">
        <v>0</v>
      </c>
      <c r="AM45" s="113">
        <v>0</v>
      </c>
      <c r="AN45" s="113">
        <v>0</v>
      </c>
      <c r="AO45" s="113">
        <v>0</v>
      </c>
      <c r="AP45" s="113">
        <v>0</v>
      </c>
      <c r="AQ45" s="111">
        <v>0</v>
      </c>
      <c r="AR45" s="113">
        <v>0</v>
      </c>
      <c r="AS45" s="113">
        <v>0</v>
      </c>
      <c r="AT45" s="113">
        <v>0</v>
      </c>
      <c r="AU45" s="113">
        <v>0</v>
      </c>
      <c r="AV45" s="111">
        <v>0</v>
      </c>
      <c r="AW45" s="113">
        <v>0</v>
      </c>
      <c r="AX45" s="113">
        <v>0</v>
      </c>
      <c r="AY45" s="113">
        <v>0</v>
      </c>
      <c r="AZ45" s="113">
        <v>0</v>
      </c>
      <c r="BA45" s="111">
        <v>0</v>
      </c>
      <c r="BB45" s="113">
        <v>0</v>
      </c>
      <c r="BC45" s="138">
        <v>0</v>
      </c>
      <c r="BD45" s="113">
        <v>0</v>
      </c>
      <c r="BE45" s="250">
        <v>0</v>
      </c>
      <c r="BF45" s="250">
        <v>0</v>
      </c>
      <c r="BG45" s="250">
        <v>0</v>
      </c>
      <c r="BH45" s="240">
        <v>0</v>
      </c>
    </row>
    <row r="46" spans="1:60" s="238" customFormat="1" ht="11.25" hidden="1">
      <c r="A46" s="132">
        <v>3600</v>
      </c>
      <c r="B46" s="110" t="s">
        <v>4</v>
      </c>
      <c r="C46" s="112">
        <v>3699</v>
      </c>
      <c r="D46" s="113">
        <v>3650</v>
      </c>
      <c r="E46" s="113">
        <v>3600</v>
      </c>
      <c r="F46" s="113">
        <v>3500</v>
      </c>
      <c r="G46" s="113">
        <v>3400</v>
      </c>
      <c r="H46" s="111">
        <v>3300</v>
      </c>
      <c r="I46" s="113">
        <v>3200</v>
      </c>
      <c r="J46" s="113">
        <v>3100</v>
      </c>
      <c r="K46" s="113">
        <v>3000</v>
      </c>
      <c r="L46" s="113">
        <v>2900</v>
      </c>
      <c r="M46" s="111">
        <v>2800</v>
      </c>
      <c r="N46" s="113">
        <v>2700</v>
      </c>
      <c r="O46" s="113">
        <v>2600</v>
      </c>
      <c r="P46" s="113">
        <v>2500</v>
      </c>
      <c r="Q46" s="113">
        <v>2400</v>
      </c>
      <c r="R46" s="111">
        <v>2300</v>
      </c>
      <c r="S46" s="113">
        <v>2200</v>
      </c>
      <c r="T46" s="113">
        <v>2100</v>
      </c>
      <c r="U46" s="113">
        <v>2000</v>
      </c>
      <c r="V46" s="113">
        <v>1900</v>
      </c>
      <c r="W46" s="111">
        <v>1800</v>
      </c>
      <c r="X46" s="113">
        <v>1700</v>
      </c>
      <c r="Y46" s="113">
        <v>1600</v>
      </c>
      <c r="Z46" s="113">
        <v>1500</v>
      </c>
      <c r="AA46" s="113">
        <v>1400</v>
      </c>
      <c r="AB46" s="111">
        <v>1300</v>
      </c>
      <c r="AC46" s="113">
        <v>1200</v>
      </c>
      <c r="AD46" s="113">
        <v>1100</v>
      </c>
      <c r="AE46" s="113">
        <v>1000</v>
      </c>
      <c r="AF46" s="113">
        <v>900</v>
      </c>
      <c r="AG46" s="111">
        <v>800</v>
      </c>
      <c r="AH46" s="113">
        <v>700</v>
      </c>
      <c r="AI46" s="113">
        <v>0</v>
      </c>
      <c r="AJ46" s="113">
        <v>0</v>
      </c>
      <c r="AK46" s="113">
        <v>0</v>
      </c>
      <c r="AL46" s="111">
        <v>0</v>
      </c>
      <c r="AM46" s="113">
        <v>0</v>
      </c>
      <c r="AN46" s="113">
        <v>0</v>
      </c>
      <c r="AO46" s="113">
        <v>0</v>
      </c>
      <c r="AP46" s="113">
        <v>0</v>
      </c>
      <c r="AQ46" s="111">
        <v>0</v>
      </c>
      <c r="AR46" s="113">
        <v>0</v>
      </c>
      <c r="AS46" s="113">
        <v>0</v>
      </c>
      <c r="AT46" s="113">
        <v>0</v>
      </c>
      <c r="AU46" s="113">
        <v>0</v>
      </c>
      <c r="AV46" s="111">
        <v>0</v>
      </c>
      <c r="AW46" s="113">
        <v>0</v>
      </c>
      <c r="AX46" s="113">
        <v>0</v>
      </c>
      <c r="AY46" s="113">
        <v>0</v>
      </c>
      <c r="AZ46" s="113">
        <v>0</v>
      </c>
      <c r="BA46" s="111">
        <v>0</v>
      </c>
      <c r="BB46" s="113">
        <v>0</v>
      </c>
      <c r="BC46" s="138">
        <v>0</v>
      </c>
      <c r="BD46" s="113">
        <v>0</v>
      </c>
      <c r="BE46" s="250">
        <v>0</v>
      </c>
      <c r="BF46" s="250">
        <v>0</v>
      </c>
      <c r="BG46" s="250">
        <v>0</v>
      </c>
      <c r="BH46" s="240">
        <v>0</v>
      </c>
    </row>
    <row r="47" spans="1:60" s="238" customFormat="1" ht="11.25" hidden="1">
      <c r="A47" s="132">
        <v>3700</v>
      </c>
      <c r="B47" s="110" t="s">
        <v>4</v>
      </c>
      <c r="C47" s="112">
        <v>3799</v>
      </c>
      <c r="D47" s="113">
        <v>3750</v>
      </c>
      <c r="E47" s="113">
        <v>3700</v>
      </c>
      <c r="F47" s="113">
        <v>3600</v>
      </c>
      <c r="G47" s="113">
        <v>3500</v>
      </c>
      <c r="H47" s="111">
        <v>3400</v>
      </c>
      <c r="I47" s="113">
        <v>3300</v>
      </c>
      <c r="J47" s="113">
        <v>3200</v>
      </c>
      <c r="K47" s="113">
        <v>3100</v>
      </c>
      <c r="L47" s="113">
        <v>3000</v>
      </c>
      <c r="M47" s="111">
        <v>2900</v>
      </c>
      <c r="N47" s="113">
        <v>2800</v>
      </c>
      <c r="O47" s="113">
        <v>2700</v>
      </c>
      <c r="P47" s="113">
        <v>2600</v>
      </c>
      <c r="Q47" s="113">
        <v>2500</v>
      </c>
      <c r="R47" s="111">
        <v>2400</v>
      </c>
      <c r="S47" s="113">
        <v>2300</v>
      </c>
      <c r="T47" s="113">
        <v>2200</v>
      </c>
      <c r="U47" s="113">
        <v>2100</v>
      </c>
      <c r="V47" s="113">
        <v>2000</v>
      </c>
      <c r="W47" s="111">
        <v>1900</v>
      </c>
      <c r="X47" s="113">
        <v>1800</v>
      </c>
      <c r="Y47" s="113">
        <v>1700</v>
      </c>
      <c r="Z47" s="113">
        <v>1600</v>
      </c>
      <c r="AA47" s="113">
        <v>1500</v>
      </c>
      <c r="AB47" s="111">
        <v>1400</v>
      </c>
      <c r="AC47" s="113">
        <v>1300</v>
      </c>
      <c r="AD47" s="113">
        <v>1200</v>
      </c>
      <c r="AE47" s="113">
        <v>1100</v>
      </c>
      <c r="AF47" s="113">
        <v>1000</v>
      </c>
      <c r="AG47" s="111">
        <v>900</v>
      </c>
      <c r="AH47" s="113">
        <v>800</v>
      </c>
      <c r="AI47" s="113">
        <v>700</v>
      </c>
      <c r="AJ47" s="113">
        <v>0</v>
      </c>
      <c r="AK47" s="113">
        <v>0</v>
      </c>
      <c r="AL47" s="111">
        <v>0</v>
      </c>
      <c r="AM47" s="113">
        <v>0</v>
      </c>
      <c r="AN47" s="113">
        <v>0</v>
      </c>
      <c r="AO47" s="113">
        <v>0</v>
      </c>
      <c r="AP47" s="113">
        <v>0</v>
      </c>
      <c r="AQ47" s="111">
        <v>0</v>
      </c>
      <c r="AR47" s="113">
        <v>0</v>
      </c>
      <c r="AS47" s="113">
        <v>0</v>
      </c>
      <c r="AT47" s="113">
        <v>0</v>
      </c>
      <c r="AU47" s="113">
        <v>0</v>
      </c>
      <c r="AV47" s="111">
        <v>0</v>
      </c>
      <c r="AW47" s="113">
        <v>0</v>
      </c>
      <c r="AX47" s="113">
        <v>0</v>
      </c>
      <c r="AY47" s="113">
        <v>0</v>
      </c>
      <c r="AZ47" s="113">
        <v>0</v>
      </c>
      <c r="BA47" s="111">
        <v>0</v>
      </c>
      <c r="BB47" s="113">
        <v>0</v>
      </c>
      <c r="BC47" s="138">
        <v>0</v>
      </c>
      <c r="BD47" s="113">
        <v>0</v>
      </c>
      <c r="BE47" s="250">
        <v>0</v>
      </c>
      <c r="BF47" s="250">
        <v>0</v>
      </c>
      <c r="BG47" s="250">
        <v>0</v>
      </c>
      <c r="BH47" s="240">
        <v>0</v>
      </c>
    </row>
    <row r="48" spans="1:60" s="238" customFormat="1" ht="11.25" hidden="1">
      <c r="A48" s="132">
        <v>3800</v>
      </c>
      <c r="B48" s="113" t="s">
        <v>5</v>
      </c>
      <c r="C48" s="112">
        <v>3899</v>
      </c>
      <c r="D48" s="113">
        <v>3850</v>
      </c>
      <c r="E48" s="113">
        <v>3800</v>
      </c>
      <c r="F48" s="113">
        <v>3700</v>
      </c>
      <c r="G48" s="113">
        <v>3600</v>
      </c>
      <c r="H48" s="111">
        <v>3500</v>
      </c>
      <c r="I48" s="113">
        <v>3400</v>
      </c>
      <c r="J48" s="113">
        <v>3300</v>
      </c>
      <c r="K48" s="113">
        <v>3200</v>
      </c>
      <c r="L48" s="113">
        <v>3100</v>
      </c>
      <c r="M48" s="111">
        <v>3000</v>
      </c>
      <c r="N48" s="113">
        <v>2900</v>
      </c>
      <c r="O48" s="113">
        <v>2800</v>
      </c>
      <c r="P48" s="113">
        <v>2700</v>
      </c>
      <c r="Q48" s="113">
        <v>2600</v>
      </c>
      <c r="R48" s="111">
        <v>2500</v>
      </c>
      <c r="S48" s="113">
        <v>2400</v>
      </c>
      <c r="T48" s="113">
        <v>2300</v>
      </c>
      <c r="U48" s="113">
        <v>2200</v>
      </c>
      <c r="V48" s="113">
        <v>2100</v>
      </c>
      <c r="W48" s="111">
        <v>2000</v>
      </c>
      <c r="X48" s="113">
        <v>1900</v>
      </c>
      <c r="Y48" s="113">
        <v>1800</v>
      </c>
      <c r="Z48" s="113">
        <v>1700</v>
      </c>
      <c r="AA48" s="113">
        <v>1600</v>
      </c>
      <c r="AB48" s="111">
        <v>1500</v>
      </c>
      <c r="AC48" s="113">
        <v>1400</v>
      </c>
      <c r="AD48" s="113">
        <v>1300</v>
      </c>
      <c r="AE48" s="113">
        <v>1200</v>
      </c>
      <c r="AF48" s="113">
        <v>1100</v>
      </c>
      <c r="AG48" s="111">
        <v>1000</v>
      </c>
      <c r="AH48" s="113">
        <v>900</v>
      </c>
      <c r="AI48" s="113">
        <v>800</v>
      </c>
      <c r="AJ48" s="113">
        <v>700</v>
      </c>
      <c r="AK48" s="113">
        <v>0</v>
      </c>
      <c r="AL48" s="111">
        <v>0</v>
      </c>
      <c r="AM48" s="113">
        <v>0</v>
      </c>
      <c r="AN48" s="113">
        <v>0</v>
      </c>
      <c r="AO48" s="113">
        <v>0</v>
      </c>
      <c r="AP48" s="113">
        <v>0</v>
      </c>
      <c r="AQ48" s="111">
        <v>0</v>
      </c>
      <c r="AR48" s="113">
        <v>0</v>
      </c>
      <c r="AS48" s="113">
        <v>0</v>
      </c>
      <c r="AT48" s="113">
        <v>0</v>
      </c>
      <c r="AU48" s="113">
        <v>0</v>
      </c>
      <c r="AV48" s="111">
        <v>0</v>
      </c>
      <c r="AW48" s="113">
        <v>0</v>
      </c>
      <c r="AX48" s="113">
        <v>0</v>
      </c>
      <c r="AY48" s="113">
        <v>0</v>
      </c>
      <c r="AZ48" s="113">
        <v>0</v>
      </c>
      <c r="BA48" s="111">
        <v>0</v>
      </c>
      <c r="BB48" s="113">
        <v>0</v>
      </c>
      <c r="BC48" s="138">
        <v>0</v>
      </c>
      <c r="BD48" s="113">
        <v>0</v>
      </c>
      <c r="BE48" s="250">
        <v>0</v>
      </c>
      <c r="BF48" s="250">
        <v>0</v>
      </c>
      <c r="BG48" s="250">
        <v>0</v>
      </c>
      <c r="BH48" s="240">
        <v>0</v>
      </c>
    </row>
    <row r="49" spans="1:60" s="238" customFormat="1" ht="11.25" hidden="1">
      <c r="A49" s="133">
        <v>3900</v>
      </c>
      <c r="B49" s="114" t="s">
        <v>5</v>
      </c>
      <c r="C49" s="114">
        <v>3999</v>
      </c>
      <c r="D49" s="114">
        <v>3950</v>
      </c>
      <c r="E49" s="114">
        <v>3900</v>
      </c>
      <c r="F49" s="114">
        <v>3800</v>
      </c>
      <c r="G49" s="114">
        <v>3700</v>
      </c>
      <c r="H49" s="111">
        <v>3600</v>
      </c>
      <c r="I49" s="114">
        <v>3500</v>
      </c>
      <c r="J49" s="114">
        <v>3400</v>
      </c>
      <c r="K49" s="114">
        <v>3300</v>
      </c>
      <c r="L49" s="114">
        <v>3200</v>
      </c>
      <c r="M49" s="111">
        <v>3100</v>
      </c>
      <c r="N49" s="114">
        <v>3000</v>
      </c>
      <c r="O49" s="114">
        <v>2900</v>
      </c>
      <c r="P49" s="114">
        <v>2800</v>
      </c>
      <c r="Q49" s="114">
        <v>2700</v>
      </c>
      <c r="R49" s="111">
        <v>2600</v>
      </c>
      <c r="S49" s="114">
        <v>2500</v>
      </c>
      <c r="T49" s="114">
        <v>2400</v>
      </c>
      <c r="U49" s="114">
        <v>2300</v>
      </c>
      <c r="V49" s="114">
        <v>2200</v>
      </c>
      <c r="W49" s="111">
        <v>2100</v>
      </c>
      <c r="X49" s="114">
        <v>2000</v>
      </c>
      <c r="Y49" s="114">
        <v>1900</v>
      </c>
      <c r="Z49" s="114">
        <v>1800</v>
      </c>
      <c r="AA49" s="114">
        <v>1700</v>
      </c>
      <c r="AB49" s="111">
        <v>1600</v>
      </c>
      <c r="AC49" s="114">
        <v>1500</v>
      </c>
      <c r="AD49" s="114">
        <v>1400</v>
      </c>
      <c r="AE49" s="114">
        <v>1300</v>
      </c>
      <c r="AF49" s="114">
        <v>1200</v>
      </c>
      <c r="AG49" s="111">
        <v>1100</v>
      </c>
      <c r="AH49" s="114">
        <v>1000</v>
      </c>
      <c r="AI49" s="114">
        <v>900</v>
      </c>
      <c r="AJ49" s="114">
        <v>800</v>
      </c>
      <c r="AK49" s="114">
        <v>700</v>
      </c>
      <c r="AL49" s="111">
        <v>0</v>
      </c>
      <c r="AM49" s="114">
        <v>0</v>
      </c>
      <c r="AN49" s="114">
        <v>0</v>
      </c>
      <c r="AO49" s="114">
        <v>0</v>
      </c>
      <c r="AP49" s="114">
        <v>0</v>
      </c>
      <c r="AQ49" s="111">
        <v>0</v>
      </c>
      <c r="AR49" s="114">
        <v>0</v>
      </c>
      <c r="AS49" s="114">
        <v>0</v>
      </c>
      <c r="AT49" s="114">
        <v>0</v>
      </c>
      <c r="AU49" s="114">
        <v>0</v>
      </c>
      <c r="AV49" s="111">
        <v>0</v>
      </c>
      <c r="AW49" s="114">
        <v>0</v>
      </c>
      <c r="AX49" s="114">
        <v>0</v>
      </c>
      <c r="AY49" s="114">
        <v>0</v>
      </c>
      <c r="AZ49" s="114">
        <v>0</v>
      </c>
      <c r="BA49" s="111">
        <v>0</v>
      </c>
      <c r="BB49" s="114">
        <v>0</v>
      </c>
      <c r="BC49" s="135">
        <v>0</v>
      </c>
      <c r="BD49" s="114">
        <v>0</v>
      </c>
      <c r="BE49" s="251">
        <v>0</v>
      </c>
      <c r="BF49" s="251">
        <v>0</v>
      </c>
      <c r="BG49" s="251">
        <v>0</v>
      </c>
      <c r="BH49" s="241">
        <v>0</v>
      </c>
    </row>
    <row r="50" spans="1:60" s="238" customFormat="1" ht="11.25" hidden="1">
      <c r="A50" s="132">
        <v>4000</v>
      </c>
      <c r="B50" s="116" t="s">
        <v>5</v>
      </c>
      <c r="C50" s="110">
        <v>4099</v>
      </c>
      <c r="D50" s="113">
        <v>4050</v>
      </c>
      <c r="E50" s="113">
        <v>4000</v>
      </c>
      <c r="F50" s="113">
        <v>3900</v>
      </c>
      <c r="G50" s="113">
        <v>3800</v>
      </c>
      <c r="H50" s="111">
        <v>3700</v>
      </c>
      <c r="I50" s="113">
        <v>3600</v>
      </c>
      <c r="J50" s="113">
        <v>3500</v>
      </c>
      <c r="K50" s="113">
        <v>3400</v>
      </c>
      <c r="L50" s="113">
        <v>3300</v>
      </c>
      <c r="M50" s="111">
        <v>3200</v>
      </c>
      <c r="N50" s="113">
        <v>3100</v>
      </c>
      <c r="O50" s="113">
        <v>3000</v>
      </c>
      <c r="P50" s="113">
        <v>2900</v>
      </c>
      <c r="Q50" s="113">
        <v>2800</v>
      </c>
      <c r="R50" s="111">
        <v>2700</v>
      </c>
      <c r="S50" s="113">
        <v>2600</v>
      </c>
      <c r="T50" s="113">
        <v>2500</v>
      </c>
      <c r="U50" s="113">
        <v>2400</v>
      </c>
      <c r="V50" s="113">
        <v>2300</v>
      </c>
      <c r="W50" s="111">
        <v>2200</v>
      </c>
      <c r="X50" s="113">
        <v>2100</v>
      </c>
      <c r="Y50" s="113">
        <v>2000</v>
      </c>
      <c r="Z50" s="113">
        <v>1900</v>
      </c>
      <c r="AA50" s="113">
        <v>1800</v>
      </c>
      <c r="AB50" s="111">
        <v>1700</v>
      </c>
      <c r="AC50" s="113">
        <v>1600</v>
      </c>
      <c r="AD50" s="113">
        <v>1500</v>
      </c>
      <c r="AE50" s="113">
        <v>1400</v>
      </c>
      <c r="AF50" s="113">
        <v>1300</v>
      </c>
      <c r="AG50" s="111">
        <v>1200</v>
      </c>
      <c r="AH50" s="113">
        <v>1100</v>
      </c>
      <c r="AI50" s="113">
        <v>1000</v>
      </c>
      <c r="AJ50" s="113">
        <v>900</v>
      </c>
      <c r="AK50" s="113">
        <v>800</v>
      </c>
      <c r="AL50" s="111">
        <v>700</v>
      </c>
      <c r="AM50" s="113">
        <v>0</v>
      </c>
      <c r="AN50" s="113">
        <v>0</v>
      </c>
      <c r="AO50" s="113">
        <v>0</v>
      </c>
      <c r="AP50" s="113">
        <v>0</v>
      </c>
      <c r="AQ50" s="111">
        <v>0</v>
      </c>
      <c r="AR50" s="113">
        <v>0</v>
      </c>
      <c r="AS50" s="113">
        <v>0</v>
      </c>
      <c r="AT50" s="113">
        <v>0</v>
      </c>
      <c r="AU50" s="113">
        <v>0</v>
      </c>
      <c r="AV50" s="111">
        <v>0</v>
      </c>
      <c r="AW50" s="113">
        <v>0</v>
      </c>
      <c r="AX50" s="113">
        <v>0</v>
      </c>
      <c r="AY50" s="113">
        <v>0</v>
      </c>
      <c r="AZ50" s="113">
        <v>0</v>
      </c>
      <c r="BA50" s="111">
        <v>0</v>
      </c>
      <c r="BB50" s="113">
        <v>0</v>
      </c>
      <c r="BC50" s="138">
        <v>0</v>
      </c>
      <c r="BD50" s="113">
        <v>0</v>
      </c>
      <c r="BE50" s="250">
        <v>0</v>
      </c>
      <c r="BF50" s="250">
        <v>0</v>
      </c>
      <c r="BG50" s="250">
        <v>0</v>
      </c>
      <c r="BH50" s="240">
        <v>0</v>
      </c>
    </row>
    <row r="51" spans="1:60" s="238" customFormat="1" ht="11.25" hidden="1">
      <c r="A51" s="132">
        <v>4100</v>
      </c>
      <c r="B51" s="116" t="s">
        <v>5</v>
      </c>
      <c r="C51" s="110">
        <v>4199</v>
      </c>
      <c r="D51" s="113">
        <v>4150</v>
      </c>
      <c r="E51" s="113">
        <v>4100</v>
      </c>
      <c r="F51" s="113">
        <v>4000</v>
      </c>
      <c r="G51" s="113">
        <v>3900</v>
      </c>
      <c r="H51" s="111">
        <v>3800</v>
      </c>
      <c r="I51" s="113">
        <v>3700</v>
      </c>
      <c r="J51" s="113">
        <v>3600</v>
      </c>
      <c r="K51" s="113">
        <v>3500</v>
      </c>
      <c r="L51" s="113">
        <v>3400</v>
      </c>
      <c r="M51" s="111">
        <v>3300</v>
      </c>
      <c r="N51" s="113">
        <v>3200</v>
      </c>
      <c r="O51" s="113">
        <v>3100</v>
      </c>
      <c r="P51" s="113">
        <v>3000</v>
      </c>
      <c r="Q51" s="113">
        <v>2900</v>
      </c>
      <c r="R51" s="111">
        <v>2800</v>
      </c>
      <c r="S51" s="113">
        <v>2700</v>
      </c>
      <c r="T51" s="113">
        <v>2600</v>
      </c>
      <c r="U51" s="113">
        <v>2500</v>
      </c>
      <c r="V51" s="113">
        <v>2400</v>
      </c>
      <c r="W51" s="111">
        <v>2300</v>
      </c>
      <c r="X51" s="113">
        <v>2200</v>
      </c>
      <c r="Y51" s="113">
        <v>2100</v>
      </c>
      <c r="Z51" s="113">
        <v>2000</v>
      </c>
      <c r="AA51" s="113">
        <v>1900</v>
      </c>
      <c r="AB51" s="111">
        <v>1800</v>
      </c>
      <c r="AC51" s="113">
        <v>1700</v>
      </c>
      <c r="AD51" s="113">
        <v>1600</v>
      </c>
      <c r="AE51" s="113">
        <v>1500</v>
      </c>
      <c r="AF51" s="113">
        <v>1400</v>
      </c>
      <c r="AG51" s="111">
        <v>1300</v>
      </c>
      <c r="AH51" s="113">
        <v>1200</v>
      </c>
      <c r="AI51" s="113">
        <v>1100</v>
      </c>
      <c r="AJ51" s="113">
        <v>1000</v>
      </c>
      <c r="AK51" s="113">
        <v>900</v>
      </c>
      <c r="AL51" s="111">
        <v>800</v>
      </c>
      <c r="AM51" s="113">
        <v>700</v>
      </c>
      <c r="AN51" s="113">
        <v>0</v>
      </c>
      <c r="AO51" s="113">
        <v>0</v>
      </c>
      <c r="AP51" s="113">
        <v>0</v>
      </c>
      <c r="AQ51" s="111">
        <v>0</v>
      </c>
      <c r="AR51" s="113">
        <v>0</v>
      </c>
      <c r="AS51" s="113">
        <v>0</v>
      </c>
      <c r="AT51" s="113">
        <v>0</v>
      </c>
      <c r="AU51" s="113">
        <v>0</v>
      </c>
      <c r="AV51" s="111">
        <v>0</v>
      </c>
      <c r="AW51" s="113">
        <v>0</v>
      </c>
      <c r="AX51" s="113">
        <v>0</v>
      </c>
      <c r="AY51" s="113">
        <v>0</v>
      </c>
      <c r="AZ51" s="113">
        <v>0</v>
      </c>
      <c r="BA51" s="111">
        <v>0</v>
      </c>
      <c r="BB51" s="113">
        <v>0</v>
      </c>
      <c r="BC51" s="138">
        <v>0</v>
      </c>
      <c r="BD51" s="113">
        <v>0</v>
      </c>
      <c r="BE51" s="250">
        <v>0</v>
      </c>
      <c r="BF51" s="250">
        <v>0</v>
      </c>
      <c r="BG51" s="250">
        <v>0</v>
      </c>
      <c r="BH51" s="240">
        <v>0</v>
      </c>
    </row>
    <row r="52" spans="1:60" s="238" customFormat="1" ht="11.25" hidden="1">
      <c r="A52" s="132">
        <v>4200</v>
      </c>
      <c r="B52" s="116" t="s">
        <v>5</v>
      </c>
      <c r="C52" s="110">
        <v>4299</v>
      </c>
      <c r="D52" s="113">
        <v>4250</v>
      </c>
      <c r="E52" s="113">
        <v>4200</v>
      </c>
      <c r="F52" s="113">
        <v>4100</v>
      </c>
      <c r="G52" s="113">
        <v>4000</v>
      </c>
      <c r="H52" s="111">
        <v>3900</v>
      </c>
      <c r="I52" s="113">
        <v>3800</v>
      </c>
      <c r="J52" s="113">
        <v>3700</v>
      </c>
      <c r="K52" s="113">
        <v>3600</v>
      </c>
      <c r="L52" s="113">
        <v>3500</v>
      </c>
      <c r="M52" s="111">
        <v>3400</v>
      </c>
      <c r="N52" s="113">
        <v>3300</v>
      </c>
      <c r="O52" s="113">
        <v>3200</v>
      </c>
      <c r="P52" s="113">
        <v>3100</v>
      </c>
      <c r="Q52" s="113">
        <v>3000</v>
      </c>
      <c r="R52" s="111">
        <v>2900</v>
      </c>
      <c r="S52" s="113">
        <v>2800</v>
      </c>
      <c r="T52" s="113">
        <v>2700</v>
      </c>
      <c r="U52" s="113">
        <v>2600</v>
      </c>
      <c r="V52" s="113">
        <v>2500</v>
      </c>
      <c r="W52" s="111">
        <v>2400</v>
      </c>
      <c r="X52" s="113">
        <v>2300</v>
      </c>
      <c r="Y52" s="113">
        <v>2200</v>
      </c>
      <c r="Z52" s="113">
        <v>2100</v>
      </c>
      <c r="AA52" s="113">
        <v>2000</v>
      </c>
      <c r="AB52" s="111">
        <v>1900</v>
      </c>
      <c r="AC52" s="113">
        <v>1800</v>
      </c>
      <c r="AD52" s="113">
        <v>1700</v>
      </c>
      <c r="AE52" s="113">
        <v>1600</v>
      </c>
      <c r="AF52" s="113">
        <v>1500</v>
      </c>
      <c r="AG52" s="111">
        <v>1400</v>
      </c>
      <c r="AH52" s="113">
        <v>1300</v>
      </c>
      <c r="AI52" s="113">
        <v>1200</v>
      </c>
      <c r="AJ52" s="113">
        <v>1100</v>
      </c>
      <c r="AK52" s="113">
        <v>1000</v>
      </c>
      <c r="AL52" s="111">
        <v>900</v>
      </c>
      <c r="AM52" s="113">
        <v>800</v>
      </c>
      <c r="AN52" s="113">
        <v>700</v>
      </c>
      <c r="AO52" s="113">
        <v>0</v>
      </c>
      <c r="AP52" s="113">
        <v>0</v>
      </c>
      <c r="AQ52" s="111">
        <v>0</v>
      </c>
      <c r="AR52" s="113">
        <v>0</v>
      </c>
      <c r="AS52" s="113">
        <v>0</v>
      </c>
      <c r="AT52" s="113">
        <v>0</v>
      </c>
      <c r="AU52" s="113">
        <v>0</v>
      </c>
      <c r="AV52" s="111">
        <v>0</v>
      </c>
      <c r="AW52" s="113">
        <v>0</v>
      </c>
      <c r="AX52" s="113">
        <v>0</v>
      </c>
      <c r="AY52" s="113">
        <v>0</v>
      </c>
      <c r="AZ52" s="113">
        <v>0</v>
      </c>
      <c r="BA52" s="111">
        <v>0</v>
      </c>
      <c r="BB52" s="113">
        <v>0</v>
      </c>
      <c r="BC52" s="138">
        <v>0</v>
      </c>
      <c r="BD52" s="113">
        <v>0</v>
      </c>
      <c r="BE52" s="250">
        <v>0</v>
      </c>
      <c r="BF52" s="250">
        <v>0</v>
      </c>
      <c r="BG52" s="250">
        <v>0</v>
      </c>
      <c r="BH52" s="240">
        <v>0</v>
      </c>
    </row>
    <row r="53" spans="1:60" s="238" customFormat="1" ht="11.25" hidden="1">
      <c r="A53" s="132">
        <v>4300</v>
      </c>
      <c r="B53" s="116" t="s">
        <v>5</v>
      </c>
      <c r="C53" s="110">
        <v>4399</v>
      </c>
      <c r="D53" s="113">
        <v>4350</v>
      </c>
      <c r="E53" s="113">
        <v>4300</v>
      </c>
      <c r="F53" s="113">
        <v>4200</v>
      </c>
      <c r="G53" s="113">
        <v>4100</v>
      </c>
      <c r="H53" s="111">
        <v>4000</v>
      </c>
      <c r="I53" s="113">
        <v>3900</v>
      </c>
      <c r="J53" s="113">
        <v>3800</v>
      </c>
      <c r="K53" s="113">
        <v>3700</v>
      </c>
      <c r="L53" s="113">
        <v>3600</v>
      </c>
      <c r="M53" s="111">
        <v>3500</v>
      </c>
      <c r="N53" s="113">
        <v>3400</v>
      </c>
      <c r="O53" s="113">
        <v>3300</v>
      </c>
      <c r="P53" s="113">
        <v>3200</v>
      </c>
      <c r="Q53" s="113">
        <v>3100</v>
      </c>
      <c r="R53" s="111">
        <v>3000</v>
      </c>
      <c r="S53" s="113">
        <v>2900</v>
      </c>
      <c r="T53" s="113">
        <v>2800</v>
      </c>
      <c r="U53" s="113">
        <v>2700</v>
      </c>
      <c r="V53" s="113">
        <v>2600</v>
      </c>
      <c r="W53" s="111">
        <v>2500</v>
      </c>
      <c r="X53" s="113">
        <v>2400</v>
      </c>
      <c r="Y53" s="113">
        <v>2300</v>
      </c>
      <c r="Z53" s="113">
        <v>2200</v>
      </c>
      <c r="AA53" s="113">
        <v>2100</v>
      </c>
      <c r="AB53" s="111">
        <v>2000</v>
      </c>
      <c r="AC53" s="113">
        <v>1900</v>
      </c>
      <c r="AD53" s="113">
        <v>1800</v>
      </c>
      <c r="AE53" s="113">
        <v>1700</v>
      </c>
      <c r="AF53" s="113">
        <v>1600</v>
      </c>
      <c r="AG53" s="111">
        <v>1500</v>
      </c>
      <c r="AH53" s="113">
        <v>1400</v>
      </c>
      <c r="AI53" s="113">
        <v>1300</v>
      </c>
      <c r="AJ53" s="113">
        <v>1200</v>
      </c>
      <c r="AK53" s="113">
        <v>1100</v>
      </c>
      <c r="AL53" s="111">
        <v>1000</v>
      </c>
      <c r="AM53" s="113">
        <v>900</v>
      </c>
      <c r="AN53" s="113">
        <v>800</v>
      </c>
      <c r="AO53" s="113">
        <v>700</v>
      </c>
      <c r="AP53" s="113">
        <v>0</v>
      </c>
      <c r="AQ53" s="111">
        <v>0</v>
      </c>
      <c r="AR53" s="113">
        <v>0</v>
      </c>
      <c r="AS53" s="113">
        <v>0</v>
      </c>
      <c r="AT53" s="113">
        <v>0</v>
      </c>
      <c r="AU53" s="113">
        <v>0</v>
      </c>
      <c r="AV53" s="111">
        <v>0</v>
      </c>
      <c r="AW53" s="113">
        <v>0</v>
      </c>
      <c r="AX53" s="113">
        <v>0</v>
      </c>
      <c r="AY53" s="113">
        <v>0</v>
      </c>
      <c r="AZ53" s="113">
        <v>0</v>
      </c>
      <c r="BA53" s="111">
        <v>0</v>
      </c>
      <c r="BB53" s="113">
        <v>0</v>
      </c>
      <c r="BC53" s="138">
        <v>0</v>
      </c>
      <c r="BD53" s="113">
        <v>0</v>
      </c>
      <c r="BE53" s="250">
        <v>0</v>
      </c>
      <c r="BF53" s="250">
        <v>0</v>
      </c>
      <c r="BG53" s="250">
        <v>0</v>
      </c>
      <c r="BH53" s="240">
        <v>0</v>
      </c>
    </row>
    <row r="54" spans="1:60" s="238" customFormat="1" ht="11.25" hidden="1">
      <c r="A54" s="133">
        <v>4400</v>
      </c>
      <c r="B54" s="114" t="s">
        <v>5</v>
      </c>
      <c r="C54" s="114">
        <v>4499</v>
      </c>
      <c r="D54" s="114">
        <v>4450</v>
      </c>
      <c r="E54" s="114">
        <v>4400</v>
      </c>
      <c r="F54" s="114">
        <v>4300</v>
      </c>
      <c r="G54" s="114">
        <v>4200</v>
      </c>
      <c r="H54" s="111">
        <v>4100</v>
      </c>
      <c r="I54" s="114">
        <v>4000</v>
      </c>
      <c r="J54" s="114">
        <v>3900</v>
      </c>
      <c r="K54" s="114">
        <v>3800</v>
      </c>
      <c r="L54" s="114">
        <v>3700</v>
      </c>
      <c r="M54" s="111">
        <v>3600</v>
      </c>
      <c r="N54" s="114">
        <v>3500</v>
      </c>
      <c r="O54" s="114">
        <v>3400</v>
      </c>
      <c r="P54" s="114">
        <v>3300</v>
      </c>
      <c r="Q54" s="114">
        <v>3200</v>
      </c>
      <c r="R54" s="111">
        <v>3100</v>
      </c>
      <c r="S54" s="114">
        <v>3000</v>
      </c>
      <c r="T54" s="114">
        <v>2900</v>
      </c>
      <c r="U54" s="114">
        <v>2800</v>
      </c>
      <c r="V54" s="114">
        <v>2700</v>
      </c>
      <c r="W54" s="111">
        <v>2600</v>
      </c>
      <c r="X54" s="114">
        <v>2500</v>
      </c>
      <c r="Y54" s="114">
        <v>2400</v>
      </c>
      <c r="Z54" s="114">
        <v>2300</v>
      </c>
      <c r="AA54" s="114">
        <v>2200</v>
      </c>
      <c r="AB54" s="111">
        <v>2100</v>
      </c>
      <c r="AC54" s="114">
        <v>2000</v>
      </c>
      <c r="AD54" s="114">
        <v>1900</v>
      </c>
      <c r="AE54" s="114">
        <v>1800</v>
      </c>
      <c r="AF54" s="114">
        <v>1700</v>
      </c>
      <c r="AG54" s="111">
        <v>1600</v>
      </c>
      <c r="AH54" s="114">
        <v>1500</v>
      </c>
      <c r="AI54" s="114">
        <v>1400</v>
      </c>
      <c r="AJ54" s="114">
        <v>1300</v>
      </c>
      <c r="AK54" s="114">
        <v>1200</v>
      </c>
      <c r="AL54" s="111">
        <v>1100</v>
      </c>
      <c r="AM54" s="114">
        <v>1000</v>
      </c>
      <c r="AN54" s="114">
        <v>900</v>
      </c>
      <c r="AO54" s="114">
        <v>800</v>
      </c>
      <c r="AP54" s="114">
        <v>700</v>
      </c>
      <c r="AQ54" s="111">
        <v>0</v>
      </c>
      <c r="AR54" s="114">
        <v>0</v>
      </c>
      <c r="AS54" s="114">
        <v>0</v>
      </c>
      <c r="AT54" s="114">
        <v>0</v>
      </c>
      <c r="AU54" s="114">
        <v>0</v>
      </c>
      <c r="AV54" s="111">
        <v>0</v>
      </c>
      <c r="AW54" s="114">
        <v>0</v>
      </c>
      <c r="AX54" s="114">
        <v>0</v>
      </c>
      <c r="AY54" s="114">
        <v>0</v>
      </c>
      <c r="AZ54" s="114">
        <v>0</v>
      </c>
      <c r="BA54" s="111">
        <v>0</v>
      </c>
      <c r="BB54" s="114">
        <v>0</v>
      </c>
      <c r="BC54" s="135">
        <v>0</v>
      </c>
      <c r="BD54" s="114">
        <v>0</v>
      </c>
      <c r="BE54" s="251">
        <v>0</v>
      </c>
      <c r="BF54" s="251">
        <v>0</v>
      </c>
      <c r="BG54" s="251">
        <v>0</v>
      </c>
      <c r="BH54" s="241">
        <v>0</v>
      </c>
    </row>
    <row r="55" spans="1:60" s="238" customFormat="1" ht="11.25" hidden="1">
      <c r="A55" s="132">
        <v>4500</v>
      </c>
      <c r="B55" s="116" t="s">
        <v>5</v>
      </c>
      <c r="C55" s="110">
        <v>4599</v>
      </c>
      <c r="D55" s="113">
        <v>4550</v>
      </c>
      <c r="E55" s="113">
        <v>4500</v>
      </c>
      <c r="F55" s="113">
        <v>4400</v>
      </c>
      <c r="G55" s="113">
        <v>4300</v>
      </c>
      <c r="H55" s="111">
        <v>4200</v>
      </c>
      <c r="I55" s="113">
        <v>4100</v>
      </c>
      <c r="J55" s="113">
        <v>4000</v>
      </c>
      <c r="K55" s="113">
        <v>3900</v>
      </c>
      <c r="L55" s="113">
        <v>3800</v>
      </c>
      <c r="M55" s="111">
        <v>3700</v>
      </c>
      <c r="N55" s="113">
        <v>3600</v>
      </c>
      <c r="O55" s="113">
        <v>3500</v>
      </c>
      <c r="P55" s="113">
        <v>3400</v>
      </c>
      <c r="Q55" s="113">
        <v>3300</v>
      </c>
      <c r="R55" s="111">
        <v>3200</v>
      </c>
      <c r="S55" s="113">
        <v>3100</v>
      </c>
      <c r="T55" s="113">
        <v>3000</v>
      </c>
      <c r="U55" s="113">
        <v>2900</v>
      </c>
      <c r="V55" s="113">
        <v>2800</v>
      </c>
      <c r="W55" s="111">
        <v>2700</v>
      </c>
      <c r="X55" s="113">
        <v>2600</v>
      </c>
      <c r="Y55" s="113">
        <v>2500</v>
      </c>
      <c r="Z55" s="113">
        <v>2400</v>
      </c>
      <c r="AA55" s="113">
        <v>2300</v>
      </c>
      <c r="AB55" s="111">
        <v>2200</v>
      </c>
      <c r="AC55" s="113">
        <v>2100</v>
      </c>
      <c r="AD55" s="113">
        <v>2000</v>
      </c>
      <c r="AE55" s="113">
        <v>1900</v>
      </c>
      <c r="AF55" s="113">
        <v>1800</v>
      </c>
      <c r="AG55" s="111">
        <v>1700</v>
      </c>
      <c r="AH55" s="113">
        <v>1600</v>
      </c>
      <c r="AI55" s="113">
        <v>1500</v>
      </c>
      <c r="AJ55" s="113">
        <v>1400</v>
      </c>
      <c r="AK55" s="113">
        <v>1300</v>
      </c>
      <c r="AL55" s="111">
        <v>1200</v>
      </c>
      <c r="AM55" s="113">
        <v>1100</v>
      </c>
      <c r="AN55" s="113">
        <v>1000</v>
      </c>
      <c r="AO55" s="113">
        <v>900</v>
      </c>
      <c r="AP55" s="113">
        <v>800</v>
      </c>
      <c r="AQ55" s="111">
        <v>700</v>
      </c>
      <c r="AR55" s="113">
        <v>0</v>
      </c>
      <c r="AS55" s="113">
        <v>0</v>
      </c>
      <c r="AT55" s="113">
        <v>0</v>
      </c>
      <c r="AU55" s="113">
        <v>0</v>
      </c>
      <c r="AV55" s="111">
        <v>0</v>
      </c>
      <c r="AW55" s="113">
        <v>0</v>
      </c>
      <c r="AX55" s="113">
        <v>0</v>
      </c>
      <c r="AY55" s="113">
        <v>0</v>
      </c>
      <c r="AZ55" s="113">
        <v>0</v>
      </c>
      <c r="BA55" s="111">
        <v>0</v>
      </c>
      <c r="BB55" s="113">
        <v>0</v>
      </c>
      <c r="BC55" s="138">
        <v>0</v>
      </c>
      <c r="BD55" s="113">
        <v>0</v>
      </c>
      <c r="BE55" s="250">
        <v>0</v>
      </c>
      <c r="BF55" s="250">
        <v>0</v>
      </c>
      <c r="BG55" s="250">
        <v>0</v>
      </c>
      <c r="BH55" s="240">
        <v>0</v>
      </c>
    </row>
    <row r="56" spans="1:60" s="238" customFormat="1" ht="11.25" hidden="1">
      <c r="A56" s="132">
        <v>4600</v>
      </c>
      <c r="B56" s="116" t="s">
        <v>5</v>
      </c>
      <c r="C56" s="110">
        <v>4699</v>
      </c>
      <c r="D56" s="113">
        <v>4650</v>
      </c>
      <c r="E56" s="113">
        <v>4600</v>
      </c>
      <c r="F56" s="113">
        <v>4500</v>
      </c>
      <c r="G56" s="113">
        <v>4400</v>
      </c>
      <c r="H56" s="111">
        <v>4300</v>
      </c>
      <c r="I56" s="113">
        <v>4200</v>
      </c>
      <c r="J56" s="113">
        <v>4100</v>
      </c>
      <c r="K56" s="113">
        <v>4000</v>
      </c>
      <c r="L56" s="113">
        <v>3900</v>
      </c>
      <c r="M56" s="111">
        <v>3800</v>
      </c>
      <c r="N56" s="113">
        <v>3700</v>
      </c>
      <c r="O56" s="113">
        <v>3600</v>
      </c>
      <c r="P56" s="113">
        <v>3500</v>
      </c>
      <c r="Q56" s="113">
        <v>3400</v>
      </c>
      <c r="R56" s="111">
        <v>3300</v>
      </c>
      <c r="S56" s="113">
        <v>3200</v>
      </c>
      <c r="T56" s="113">
        <v>3100</v>
      </c>
      <c r="U56" s="113">
        <v>3000</v>
      </c>
      <c r="V56" s="113">
        <v>2900</v>
      </c>
      <c r="W56" s="111">
        <v>2800</v>
      </c>
      <c r="X56" s="113">
        <v>2700</v>
      </c>
      <c r="Y56" s="113">
        <v>2600</v>
      </c>
      <c r="Z56" s="113">
        <v>2500</v>
      </c>
      <c r="AA56" s="113">
        <v>2400</v>
      </c>
      <c r="AB56" s="111">
        <v>2300</v>
      </c>
      <c r="AC56" s="113">
        <v>2200</v>
      </c>
      <c r="AD56" s="113">
        <v>2100</v>
      </c>
      <c r="AE56" s="113">
        <v>2000</v>
      </c>
      <c r="AF56" s="113">
        <v>1900</v>
      </c>
      <c r="AG56" s="111">
        <v>1800</v>
      </c>
      <c r="AH56" s="113">
        <v>1700</v>
      </c>
      <c r="AI56" s="113">
        <v>1600</v>
      </c>
      <c r="AJ56" s="113">
        <v>1500</v>
      </c>
      <c r="AK56" s="113">
        <v>1400</v>
      </c>
      <c r="AL56" s="111">
        <v>1300</v>
      </c>
      <c r="AM56" s="113">
        <v>1200</v>
      </c>
      <c r="AN56" s="113">
        <v>1100</v>
      </c>
      <c r="AO56" s="113">
        <v>1000</v>
      </c>
      <c r="AP56" s="113">
        <v>900</v>
      </c>
      <c r="AQ56" s="111">
        <v>800</v>
      </c>
      <c r="AR56" s="113">
        <v>700</v>
      </c>
      <c r="AS56" s="113">
        <v>0</v>
      </c>
      <c r="AT56" s="113">
        <v>0</v>
      </c>
      <c r="AU56" s="113">
        <v>0</v>
      </c>
      <c r="AV56" s="111">
        <v>0</v>
      </c>
      <c r="AW56" s="113">
        <v>0</v>
      </c>
      <c r="AX56" s="113">
        <v>0</v>
      </c>
      <c r="AY56" s="113">
        <v>0</v>
      </c>
      <c r="AZ56" s="113">
        <v>0</v>
      </c>
      <c r="BA56" s="111">
        <v>0</v>
      </c>
      <c r="BB56" s="113">
        <v>0</v>
      </c>
      <c r="BC56" s="138">
        <v>0</v>
      </c>
      <c r="BD56" s="113">
        <v>0</v>
      </c>
      <c r="BE56" s="250">
        <v>0</v>
      </c>
      <c r="BF56" s="250">
        <v>0</v>
      </c>
      <c r="BG56" s="250">
        <v>0</v>
      </c>
      <c r="BH56" s="240">
        <v>0</v>
      </c>
    </row>
    <row r="57" spans="1:60" s="238" customFormat="1" ht="11.25" hidden="1">
      <c r="A57" s="132">
        <v>4700</v>
      </c>
      <c r="B57" s="116" t="s">
        <v>5</v>
      </c>
      <c r="C57" s="110">
        <v>4799</v>
      </c>
      <c r="D57" s="113">
        <v>4750</v>
      </c>
      <c r="E57" s="113">
        <v>4700</v>
      </c>
      <c r="F57" s="113">
        <v>4600</v>
      </c>
      <c r="G57" s="113">
        <v>4500</v>
      </c>
      <c r="H57" s="111">
        <v>4400</v>
      </c>
      <c r="I57" s="113">
        <v>4300</v>
      </c>
      <c r="J57" s="113">
        <v>4200</v>
      </c>
      <c r="K57" s="113">
        <v>4100</v>
      </c>
      <c r="L57" s="113">
        <v>4000</v>
      </c>
      <c r="M57" s="111">
        <v>3900</v>
      </c>
      <c r="N57" s="113">
        <v>3800</v>
      </c>
      <c r="O57" s="113">
        <v>3700</v>
      </c>
      <c r="P57" s="113">
        <v>3600</v>
      </c>
      <c r="Q57" s="113">
        <v>3500</v>
      </c>
      <c r="R57" s="111">
        <v>3400</v>
      </c>
      <c r="S57" s="113">
        <v>3300</v>
      </c>
      <c r="T57" s="113">
        <v>3200</v>
      </c>
      <c r="U57" s="113">
        <v>3100</v>
      </c>
      <c r="V57" s="113">
        <v>3000</v>
      </c>
      <c r="W57" s="111">
        <v>2900</v>
      </c>
      <c r="X57" s="113">
        <v>2800</v>
      </c>
      <c r="Y57" s="113">
        <v>2700</v>
      </c>
      <c r="Z57" s="113">
        <v>2600</v>
      </c>
      <c r="AA57" s="113">
        <v>2500</v>
      </c>
      <c r="AB57" s="111">
        <v>2400</v>
      </c>
      <c r="AC57" s="113">
        <v>2300</v>
      </c>
      <c r="AD57" s="113">
        <v>2200</v>
      </c>
      <c r="AE57" s="113">
        <v>2100</v>
      </c>
      <c r="AF57" s="113">
        <v>2000</v>
      </c>
      <c r="AG57" s="111">
        <v>1900</v>
      </c>
      <c r="AH57" s="113">
        <v>1800</v>
      </c>
      <c r="AI57" s="113">
        <v>1700</v>
      </c>
      <c r="AJ57" s="113">
        <v>1600</v>
      </c>
      <c r="AK57" s="113">
        <v>1500</v>
      </c>
      <c r="AL57" s="111">
        <v>1400</v>
      </c>
      <c r="AM57" s="113">
        <v>1300</v>
      </c>
      <c r="AN57" s="113">
        <v>1200</v>
      </c>
      <c r="AO57" s="113">
        <v>1100</v>
      </c>
      <c r="AP57" s="113">
        <v>1000</v>
      </c>
      <c r="AQ57" s="111">
        <v>900</v>
      </c>
      <c r="AR57" s="113">
        <v>800</v>
      </c>
      <c r="AS57" s="113">
        <v>700</v>
      </c>
      <c r="AT57" s="113">
        <v>0</v>
      </c>
      <c r="AU57" s="113">
        <v>0</v>
      </c>
      <c r="AV57" s="111">
        <v>0</v>
      </c>
      <c r="AW57" s="113">
        <v>0</v>
      </c>
      <c r="AX57" s="113">
        <v>0</v>
      </c>
      <c r="AY57" s="113">
        <v>0</v>
      </c>
      <c r="AZ57" s="113">
        <v>0</v>
      </c>
      <c r="BA57" s="111">
        <v>0</v>
      </c>
      <c r="BB57" s="113">
        <v>0</v>
      </c>
      <c r="BC57" s="138">
        <v>0</v>
      </c>
      <c r="BD57" s="113">
        <v>0</v>
      </c>
      <c r="BE57" s="250">
        <v>0</v>
      </c>
      <c r="BF57" s="250">
        <v>0</v>
      </c>
      <c r="BG57" s="250">
        <v>0</v>
      </c>
      <c r="BH57" s="240">
        <v>0</v>
      </c>
    </row>
    <row r="58" spans="1:60" s="238" customFormat="1" ht="11.25" hidden="1">
      <c r="A58" s="132">
        <v>4800</v>
      </c>
      <c r="B58" s="116" t="s">
        <v>5</v>
      </c>
      <c r="C58" s="110">
        <v>4899</v>
      </c>
      <c r="D58" s="113">
        <v>4850</v>
      </c>
      <c r="E58" s="113">
        <v>4800</v>
      </c>
      <c r="F58" s="113">
        <v>4700</v>
      </c>
      <c r="G58" s="113">
        <v>4600</v>
      </c>
      <c r="H58" s="111">
        <v>4500</v>
      </c>
      <c r="I58" s="113">
        <v>4400</v>
      </c>
      <c r="J58" s="113">
        <v>4300</v>
      </c>
      <c r="K58" s="113">
        <v>4200</v>
      </c>
      <c r="L58" s="113">
        <v>4100</v>
      </c>
      <c r="M58" s="111">
        <v>4000</v>
      </c>
      <c r="N58" s="113">
        <v>3900</v>
      </c>
      <c r="O58" s="113">
        <v>3800</v>
      </c>
      <c r="P58" s="113">
        <v>3700</v>
      </c>
      <c r="Q58" s="113">
        <v>3600</v>
      </c>
      <c r="R58" s="111">
        <v>3500</v>
      </c>
      <c r="S58" s="113">
        <v>3400</v>
      </c>
      <c r="T58" s="113">
        <v>3300</v>
      </c>
      <c r="U58" s="113">
        <v>3200</v>
      </c>
      <c r="V58" s="113">
        <v>3100</v>
      </c>
      <c r="W58" s="111">
        <v>3000</v>
      </c>
      <c r="X58" s="113">
        <v>2900</v>
      </c>
      <c r="Y58" s="113">
        <v>2800</v>
      </c>
      <c r="Z58" s="113">
        <v>2700</v>
      </c>
      <c r="AA58" s="113">
        <v>2600</v>
      </c>
      <c r="AB58" s="111">
        <v>2500</v>
      </c>
      <c r="AC58" s="113">
        <v>2400</v>
      </c>
      <c r="AD58" s="113">
        <v>2300</v>
      </c>
      <c r="AE58" s="113">
        <v>2200</v>
      </c>
      <c r="AF58" s="113">
        <v>2100</v>
      </c>
      <c r="AG58" s="111">
        <v>2000</v>
      </c>
      <c r="AH58" s="113">
        <v>1900</v>
      </c>
      <c r="AI58" s="113">
        <v>1800</v>
      </c>
      <c r="AJ58" s="113">
        <v>1700</v>
      </c>
      <c r="AK58" s="113">
        <v>1600</v>
      </c>
      <c r="AL58" s="111">
        <v>1500</v>
      </c>
      <c r="AM58" s="113">
        <v>1400</v>
      </c>
      <c r="AN58" s="113">
        <v>1300</v>
      </c>
      <c r="AO58" s="113">
        <v>1200</v>
      </c>
      <c r="AP58" s="113">
        <v>1100</v>
      </c>
      <c r="AQ58" s="111">
        <v>1000</v>
      </c>
      <c r="AR58" s="113">
        <v>900</v>
      </c>
      <c r="AS58" s="113">
        <v>800</v>
      </c>
      <c r="AT58" s="113">
        <v>700</v>
      </c>
      <c r="AU58" s="113">
        <v>0</v>
      </c>
      <c r="AV58" s="111">
        <v>0</v>
      </c>
      <c r="AW58" s="113">
        <v>0</v>
      </c>
      <c r="AX58" s="113">
        <v>0</v>
      </c>
      <c r="AY58" s="113">
        <v>0</v>
      </c>
      <c r="AZ58" s="113">
        <v>0</v>
      </c>
      <c r="BA58" s="111">
        <v>0</v>
      </c>
      <c r="BB58" s="113">
        <v>0</v>
      </c>
      <c r="BC58" s="138">
        <v>0</v>
      </c>
      <c r="BD58" s="113">
        <v>0</v>
      </c>
      <c r="BE58" s="250">
        <v>0</v>
      </c>
      <c r="BF58" s="250">
        <v>0</v>
      </c>
      <c r="BG58" s="250">
        <v>0</v>
      </c>
      <c r="BH58" s="240">
        <v>0</v>
      </c>
    </row>
    <row r="59" spans="1:60" s="238" customFormat="1" ht="11.25" hidden="1">
      <c r="A59" s="133">
        <v>4900</v>
      </c>
      <c r="B59" s="114" t="s">
        <v>5</v>
      </c>
      <c r="C59" s="114">
        <v>4999</v>
      </c>
      <c r="D59" s="114">
        <v>4950</v>
      </c>
      <c r="E59" s="114">
        <v>4900</v>
      </c>
      <c r="F59" s="114">
        <v>4800</v>
      </c>
      <c r="G59" s="114">
        <v>4700</v>
      </c>
      <c r="H59" s="111">
        <v>4600</v>
      </c>
      <c r="I59" s="114">
        <v>4500</v>
      </c>
      <c r="J59" s="114">
        <v>4400</v>
      </c>
      <c r="K59" s="114">
        <v>4300</v>
      </c>
      <c r="L59" s="114">
        <v>4200</v>
      </c>
      <c r="M59" s="111">
        <v>4100</v>
      </c>
      <c r="N59" s="114">
        <v>4000</v>
      </c>
      <c r="O59" s="114">
        <v>3900</v>
      </c>
      <c r="P59" s="114">
        <v>3800</v>
      </c>
      <c r="Q59" s="114">
        <v>3700</v>
      </c>
      <c r="R59" s="111">
        <v>3600</v>
      </c>
      <c r="S59" s="114">
        <v>3500</v>
      </c>
      <c r="T59" s="114">
        <v>3400</v>
      </c>
      <c r="U59" s="114">
        <v>3300</v>
      </c>
      <c r="V59" s="114">
        <v>3200</v>
      </c>
      <c r="W59" s="111">
        <v>3100</v>
      </c>
      <c r="X59" s="114">
        <v>3000</v>
      </c>
      <c r="Y59" s="114">
        <v>2900</v>
      </c>
      <c r="Z59" s="114">
        <v>2800</v>
      </c>
      <c r="AA59" s="114">
        <v>2700</v>
      </c>
      <c r="AB59" s="111">
        <v>2600</v>
      </c>
      <c r="AC59" s="114">
        <v>2500</v>
      </c>
      <c r="AD59" s="114">
        <v>2400</v>
      </c>
      <c r="AE59" s="114">
        <v>2300</v>
      </c>
      <c r="AF59" s="114">
        <v>2200</v>
      </c>
      <c r="AG59" s="111">
        <v>2100</v>
      </c>
      <c r="AH59" s="114">
        <v>2000</v>
      </c>
      <c r="AI59" s="114">
        <v>1900</v>
      </c>
      <c r="AJ59" s="114">
        <v>1800</v>
      </c>
      <c r="AK59" s="114">
        <v>1700</v>
      </c>
      <c r="AL59" s="111">
        <v>1600</v>
      </c>
      <c r="AM59" s="114">
        <v>1500</v>
      </c>
      <c r="AN59" s="114">
        <v>1400</v>
      </c>
      <c r="AO59" s="114">
        <v>1300</v>
      </c>
      <c r="AP59" s="114">
        <v>1200</v>
      </c>
      <c r="AQ59" s="111">
        <v>1100</v>
      </c>
      <c r="AR59" s="114">
        <v>1000</v>
      </c>
      <c r="AS59" s="114">
        <v>900</v>
      </c>
      <c r="AT59" s="114">
        <v>800</v>
      </c>
      <c r="AU59" s="114">
        <v>700</v>
      </c>
      <c r="AV59" s="111">
        <v>0</v>
      </c>
      <c r="AW59" s="114">
        <v>0</v>
      </c>
      <c r="AX59" s="114">
        <v>0</v>
      </c>
      <c r="AY59" s="114">
        <v>0</v>
      </c>
      <c r="AZ59" s="114">
        <v>0</v>
      </c>
      <c r="BA59" s="111">
        <v>0</v>
      </c>
      <c r="BB59" s="114">
        <v>0</v>
      </c>
      <c r="BC59" s="135">
        <v>0</v>
      </c>
      <c r="BD59" s="114">
        <v>0</v>
      </c>
      <c r="BE59" s="251">
        <v>0</v>
      </c>
      <c r="BF59" s="251">
        <v>0</v>
      </c>
      <c r="BG59" s="251">
        <v>0</v>
      </c>
      <c r="BH59" s="241">
        <v>0</v>
      </c>
    </row>
    <row r="60" spans="1:60" s="238" customFormat="1" ht="11.25" hidden="1">
      <c r="A60" s="132">
        <v>5000</v>
      </c>
      <c r="B60" s="116" t="s">
        <v>5</v>
      </c>
      <c r="C60" s="110">
        <v>5099</v>
      </c>
      <c r="D60" s="113">
        <v>5050</v>
      </c>
      <c r="E60" s="113">
        <v>5000</v>
      </c>
      <c r="F60" s="113">
        <v>4900</v>
      </c>
      <c r="G60" s="113">
        <v>4800</v>
      </c>
      <c r="H60" s="111">
        <v>4700</v>
      </c>
      <c r="I60" s="113">
        <v>4600</v>
      </c>
      <c r="J60" s="113">
        <v>4500</v>
      </c>
      <c r="K60" s="113">
        <v>4400</v>
      </c>
      <c r="L60" s="113">
        <v>4300</v>
      </c>
      <c r="M60" s="111">
        <v>4200</v>
      </c>
      <c r="N60" s="113">
        <v>4100</v>
      </c>
      <c r="O60" s="113">
        <v>4000</v>
      </c>
      <c r="P60" s="113">
        <v>3900</v>
      </c>
      <c r="Q60" s="113">
        <v>3800</v>
      </c>
      <c r="R60" s="111">
        <v>3700</v>
      </c>
      <c r="S60" s="113">
        <v>3600</v>
      </c>
      <c r="T60" s="113">
        <v>3500</v>
      </c>
      <c r="U60" s="113">
        <v>3400</v>
      </c>
      <c r="V60" s="113">
        <v>3300</v>
      </c>
      <c r="W60" s="111">
        <v>3200</v>
      </c>
      <c r="X60" s="113">
        <v>3100</v>
      </c>
      <c r="Y60" s="113">
        <v>3000</v>
      </c>
      <c r="Z60" s="113">
        <v>2900</v>
      </c>
      <c r="AA60" s="113">
        <v>2800</v>
      </c>
      <c r="AB60" s="111">
        <v>2700</v>
      </c>
      <c r="AC60" s="113">
        <v>2600</v>
      </c>
      <c r="AD60" s="113">
        <v>2500</v>
      </c>
      <c r="AE60" s="113">
        <v>2400</v>
      </c>
      <c r="AF60" s="113">
        <v>2300</v>
      </c>
      <c r="AG60" s="111">
        <v>2200</v>
      </c>
      <c r="AH60" s="113">
        <v>2100</v>
      </c>
      <c r="AI60" s="113">
        <v>2000</v>
      </c>
      <c r="AJ60" s="113">
        <v>1900</v>
      </c>
      <c r="AK60" s="113">
        <v>1800</v>
      </c>
      <c r="AL60" s="111">
        <v>1700</v>
      </c>
      <c r="AM60" s="113">
        <v>1600</v>
      </c>
      <c r="AN60" s="113">
        <v>1500</v>
      </c>
      <c r="AO60" s="113">
        <v>1400</v>
      </c>
      <c r="AP60" s="113">
        <v>1300</v>
      </c>
      <c r="AQ60" s="111">
        <v>1200</v>
      </c>
      <c r="AR60" s="113">
        <v>1100</v>
      </c>
      <c r="AS60" s="113">
        <v>1000</v>
      </c>
      <c r="AT60" s="113">
        <v>900</v>
      </c>
      <c r="AU60" s="113">
        <v>800</v>
      </c>
      <c r="AV60" s="111">
        <v>700</v>
      </c>
      <c r="AW60" s="113">
        <v>0</v>
      </c>
      <c r="AX60" s="113">
        <v>0</v>
      </c>
      <c r="AY60" s="113">
        <v>0</v>
      </c>
      <c r="AZ60" s="113">
        <v>0</v>
      </c>
      <c r="BA60" s="111">
        <v>0</v>
      </c>
      <c r="BB60" s="113">
        <v>0</v>
      </c>
      <c r="BC60" s="138">
        <v>0</v>
      </c>
      <c r="BD60" s="113">
        <v>0</v>
      </c>
      <c r="BE60" s="250">
        <v>0</v>
      </c>
      <c r="BF60" s="250">
        <v>0</v>
      </c>
      <c r="BG60" s="250">
        <v>0</v>
      </c>
      <c r="BH60" s="240">
        <v>0</v>
      </c>
    </row>
    <row r="61" spans="1:60" s="238" customFormat="1" ht="11.25" hidden="1">
      <c r="A61" s="132">
        <v>5100</v>
      </c>
      <c r="B61" s="116" t="s">
        <v>5</v>
      </c>
      <c r="C61" s="110">
        <v>5199</v>
      </c>
      <c r="D61" s="113">
        <v>5150</v>
      </c>
      <c r="E61" s="113">
        <v>5100</v>
      </c>
      <c r="F61" s="113">
        <v>5000</v>
      </c>
      <c r="G61" s="113">
        <v>4900</v>
      </c>
      <c r="H61" s="111">
        <v>4800</v>
      </c>
      <c r="I61" s="113">
        <v>4700</v>
      </c>
      <c r="J61" s="113">
        <v>4600</v>
      </c>
      <c r="K61" s="113">
        <v>4500</v>
      </c>
      <c r="L61" s="113">
        <v>4400</v>
      </c>
      <c r="M61" s="111">
        <v>4300</v>
      </c>
      <c r="N61" s="113">
        <v>4200</v>
      </c>
      <c r="O61" s="113">
        <v>4100</v>
      </c>
      <c r="P61" s="113">
        <v>4000</v>
      </c>
      <c r="Q61" s="113">
        <v>3900</v>
      </c>
      <c r="R61" s="111">
        <v>3800</v>
      </c>
      <c r="S61" s="113">
        <v>3700</v>
      </c>
      <c r="T61" s="113">
        <v>3600</v>
      </c>
      <c r="U61" s="113">
        <v>3500</v>
      </c>
      <c r="V61" s="113">
        <v>3400</v>
      </c>
      <c r="W61" s="111">
        <v>3300</v>
      </c>
      <c r="X61" s="113">
        <v>3200</v>
      </c>
      <c r="Y61" s="113">
        <v>3100</v>
      </c>
      <c r="Z61" s="113">
        <v>3000</v>
      </c>
      <c r="AA61" s="113">
        <v>2900</v>
      </c>
      <c r="AB61" s="111">
        <v>2800</v>
      </c>
      <c r="AC61" s="113">
        <v>2700</v>
      </c>
      <c r="AD61" s="113">
        <v>2600</v>
      </c>
      <c r="AE61" s="113">
        <v>2500</v>
      </c>
      <c r="AF61" s="113">
        <v>2400</v>
      </c>
      <c r="AG61" s="111">
        <v>2300</v>
      </c>
      <c r="AH61" s="113">
        <v>2200</v>
      </c>
      <c r="AI61" s="113">
        <v>2100</v>
      </c>
      <c r="AJ61" s="113">
        <v>2000</v>
      </c>
      <c r="AK61" s="113">
        <v>1900</v>
      </c>
      <c r="AL61" s="111">
        <v>1800</v>
      </c>
      <c r="AM61" s="113">
        <v>1700</v>
      </c>
      <c r="AN61" s="113">
        <v>1600</v>
      </c>
      <c r="AO61" s="113">
        <v>1500</v>
      </c>
      <c r="AP61" s="113">
        <v>1400</v>
      </c>
      <c r="AQ61" s="111">
        <v>1300</v>
      </c>
      <c r="AR61" s="113">
        <v>1200</v>
      </c>
      <c r="AS61" s="113">
        <v>1100</v>
      </c>
      <c r="AT61" s="113">
        <v>1000</v>
      </c>
      <c r="AU61" s="113">
        <v>900</v>
      </c>
      <c r="AV61" s="111">
        <v>800</v>
      </c>
      <c r="AW61" s="113">
        <v>700</v>
      </c>
      <c r="AX61" s="113">
        <v>0</v>
      </c>
      <c r="AY61" s="113">
        <v>0</v>
      </c>
      <c r="AZ61" s="113">
        <v>0</v>
      </c>
      <c r="BA61" s="111">
        <v>0</v>
      </c>
      <c r="BB61" s="113">
        <v>0</v>
      </c>
      <c r="BC61" s="138">
        <v>0</v>
      </c>
      <c r="BD61" s="113">
        <v>0</v>
      </c>
      <c r="BE61" s="250">
        <v>0</v>
      </c>
      <c r="BF61" s="250">
        <v>0</v>
      </c>
      <c r="BG61" s="250">
        <v>0</v>
      </c>
      <c r="BH61" s="240">
        <v>0</v>
      </c>
    </row>
    <row r="62" spans="1:60" s="238" customFormat="1" ht="11.25" hidden="1">
      <c r="A62" s="132">
        <v>5200</v>
      </c>
      <c r="B62" s="116" t="s">
        <v>5</v>
      </c>
      <c r="C62" s="110">
        <v>5299</v>
      </c>
      <c r="D62" s="113">
        <v>5250</v>
      </c>
      <c r="E62" s="113">
        <v>5200</v>
      </c>
      <c r="F62" s="113">
        <v>5100</v>
      </c>
      <c r="G62" s="113">
        <v>5000</v>
      </c>
      <c r="H62" s="111">
        <v>4900</v>
      </c>
      <c r="I62" s="113">
        <v>4800</v>
      </c>
      <c r="J62" s="113">
        <v>4700</v>
      </c>
      <c r="K62" s="113">
        <v>4600</v>
      </c>
      <c r="L62" s="113">
        <v>4500</v>
      </c>
      <c r="M62" s="111">
        <v>4400</v>
      </c>
      <c r="N62" s="113">
        <v>4300</v>
      </c>
      <c r="O62" s="113">
        <v>4200</v>
      </c>
      <c r="P62" s="113">
        <v>4100</v>
      </c>
      <c r="Q62" s="113">
        <v>4000</v>
      </c>
      <c r="R62" s="111">
        <v>3900</v>
      </c>
      <c r="S62" s="113">
        <v>3800</v>
      </c>
      <c r="T62" s="113">
        <v>3700</v>
      </c>
      <c r="U62" s="113">
        <v>3600</v>
      </c>
      <c r="V62" s="113">
        <v>3500</v>
      </c>
      <c r="W62" s="111">
        <v>3400</v>
      </c>
      <c r="X62" s="113">
        <v>3300</v>
      </c>
      <c r="Y62" s="113">
        <v>3200</v>
      </c>
      <c r="Z62" s="113">
        <v>3100</v>
      </c>
      <c r="AA62" s="113">
        <v>3000</v>
      </c>
      <c r="AB62" s="111">
        <v>2900</v>
      </c>
      <c r="AC62" s="113">
        <v>2800</v>
      </c>
      <c r="AD62" s="113">
        <v>2700</v>
      </c>
      <c r="AE62" s="113">
        <v>2600</v>
      </c>
      <c r="AF62" s="113">
        <v>2500</v>
      </c>
      <c r="AG62" s="111">
        <v>2400</v>
      </c>
      <c r="AH62" s="113">
        <v>2300</v>
      </c>
      <c r="AI62" s="113">
        <v>2200</v>
      </c>
      <c r="AJ62" s="113">
        <v>2100</v>
      </c>
      <c r="AK62" s="113">
        <v>2000</v>
      </c>
      <c r="AL62" s="111">
        <v>1900</v>
      </c>
      <c r="AM62" s="113">
        <v>1800</v>
      </c>
      <c r="AN62" s="113">
        <v>1700</v>
      </c>
      <c r="AO62" s="113">
        <v>1600</v>
      </c>
      <c r="AP62" s="113">
        <v>1500</v>
      </c>
      <c r="AQ62" s="111">
        <v>1400</v>
      </c>
      <c r="AR62" s="113">
        <v>1300</v>
      </c>
      <c r="AS62" s="113">
        <v>1200</v>
      </c>
      <c r="AT62" s="113">
        <v>1100</v>
      </c>
      <c r="AU62" s="113">
        <v>1000</v>
      </c>
      <c r="AV62" s="111">
        <v>900</v>
      </c>
      <c r="AW62" s="113">
        <v>800</v>
      </c>
      <c r="AX62" s="113">
        <v>700</v>
      </c>
      <c r="AY62" s="113">
        <v>0</v>
      </c>
      <c r="AZ62" s="113">
        <v>0</v>
      </c>
      <c r="BA62" s="111">
        <v>0</v>
      </c>
      <c r="BB62" s="113">
        <v>0</v>
      </c>
      <c r="BC62" s="138">
        <v>0</v>
      </c>
      <c r="BD62" s="113">
        <v>0</v>
      </c>
      <c r="BE62" s="250">
        <v>0</v>
      </c>
      <c r="BF62" s="250">
        <v>0</v>
      </c>
      <c r="BG62" s="250">
        <v>0</v>
      </c>
      <c r="BH62" s="240">
        <v>0</v>
      </c>
    </row>
    <row r="63" spans="1:60" s="238" customFormat="1" ht="11.25" hidden="1">
      <c r="A63" s="132">
        <v>5300</v>
      </c>
      <c r="B63" s="116" t="s">
        <v>5</v>
      </c>
      <c r="C63" s="110">
        <v>5399</v>
      </c>
      <c r="D63" s="113">
        <v>5350</v>
      </c>
      <c r="E63" s="113">
        <v>5300</v>
      </c>
      <c r="F63" s="113">
        <v>5200</v>
      </c>
      <c r="G63" s="113">
        <v>5100</v>
      </c>
      <c r="H63" s="111">
        <v>5000</v>
      </c>
      <c r="I63" s="113">
        <v>4900</v>
      </c>
      <c r="J63" s="113">
        <v>4800</v>
      </c>
      <c r="K63" s="113">
        <v>4700</v>
      </c>
      <c r="L63" s="113">
        <v>4600</v>
      </c>
      <c r="M63" s="111">
        <v>4500</v>
      </c>
      <c r="N63" s="113">
        <v>4400</v>
      </c>
      <c r="O63" s="113">
        <v>4300</v>
      </c>
      <c r="P63" s="113">
        <v>4200</v>
      </c>
      <c r="Q63" s="113">
        <v>4100</v>
      </c>
      <c r="R63" s="111">
        <v>4000</v>
      </c>
      <c r="S63" s="113">
        <v>3900</v>
      </c>
      <c r="T63" s="113">
        <v>3800</v>
      </c>
      <c r="U63" s="113">
        <v>3700</v>
      </c>
      <c r="V63" s="113">
        <v>3600</v>
      </c>
      <c r="W63" s="111">
        <v>3500</v>
      </c>
      <c r="X63" s="113">
        <v>3400</v>
      </c>
      <c r="Y63" s="113">
        <v>3300</v>
      </c>
      <c r="Z63" s="113">
        <v>3200</v>
      </c>
      <c r="AA63" s="113">
        <v>3100</v>
      </c>
      <c r="AB63" s="111">
        <v>3000</v>
      </c>
      <c r="AC63" s="113">
        <v>2900</v>
      </c>
      <c r="AD63" s="113">
        <v>2800</v>
      </c>
      <c r="AE63" s="113">
        <v>2700</v>
      </c>
      <c r="AF63" s="113">
        <v>2600</v>
      </c>
      <c r="AG63" s="111">
        <v>2500</v>
      </c>
      <c r="AH63" s="113">
        <v>2400</v>
      </c>
      <c r="AI63" s="113">
        <v>2300</v>
      </c>
      <c r="AJ63" s="113">
        <v>2200</v>
      </c>
      <c r="AK63" s="113">
        <v>2100</v>
      </c>
      <c r="AL63" s="111">
        <v>2000</v>
      </c>
      <c r="AM63" s="113">
        <v>1900</v>
      </c>
      <c r="AN63" s="113">
        <v>1800</v>
      </c>
      <c r="AO63" s="113">
        <v>1700</v>
      </c>
      <c r="AP63" s="113">
        <v>1600</v>
      </c>
      <c r="AQ63" s="111">
        <v>1500</v>
      </c>
      <c r="AR63" s="113">
        <v>1400</v>
      </c>
      <c r="AS63" s="113">
        <v>1300</v>
      </c>
      <c r="AT63" s="113">
        <v>1200</v>
      </c>
      <c r="AU63" s="113">
        <v>1100</v>
      </c>
      <c r="AV63" s="111">
        <v>1000</v>
      </c>
      <c r="AW63" s="113">
        <v>900</v>
      </c>
      <c r="AX63" s="113">
        <v>800</v>
      </c>
      <c r="AY63" s="113">
        <v>700</v>
      </c>
      <c r="AZ63" s="113">
        <v>0</v>
      </c>
      <c r="BA63" s="111">
        <v>0</v>
      </c>
      <c r="BB63" s="113">
        <v>0</v>
      </c>
      <c r="BC63" s="138">
        <v>0</v>
      </c>
      <c r="BD63" s="113">
        <v>0</v>
      </c>
      <c r="BE63" s="250">
        <v>0</v>
      </c>
      <c r="BF63" s="250">
        <v>0</v>
      </c>
      <c r="BG63" s="250">
        <v>0</v>
      </c>
      <c r="BH63" s="240">
        <v>0</v>
      </c>
    </row>
    <row r="64" spans="1:60" s="238" customFormat="1" ht="11.25" hidden="1">
      <c r="A64" s="133">
        <v>5400</v>
      </c>
      <c r="B64" s="117" t="s">
        <v>5</v>
      </c>
      <c r="C64" s="118">
        <v>5499</v>
      </c>
      <c r="D64" s="118">
        <v>5450</v>
      </c>
      <c r="E64" s="118">
        <v>5400</v>
      </c>
      <c r="F64" s="118">
        <v>5300</v>
      </c>
      <c r="G64" s="118">
        <v>5200</v>
      </c>
      <c r="H64" s="119">
        <v>5100</v>
      </c>
      <c r="I64" s="118">
        <v>5000</v>
      </c>
      <c r="J64" s="118">
        <v>4900</v>
      </c>
      <c r="K64" s="118">
        <v>4800</v>
      </c>
      <c r="L64" s="118">
        <v>4700</v>
      </c>
      <c r="M64" s="119">
        <v>4600</v>
      </c>
      <c r="N64" s="118">
        <v>4500</v>
      </c>
      <c r="O64" s="118">
        <v>4400</v>
      </c>
      <c r="P64" s="118">
        <v>4300</v>
      </c>
      <c r="Q64" s="118">
        <v>4200</v>
      </c>
      <c r="R64" s="119">
        <v>4100</v>
      </c>
      <c r="S64" s="118">
        <v>4000</v>
      </c>
      <c r="T64" s="118">
        <v>3900</v>
      </c>
      <c r="U64" s="118">
        <v>3800</v>
      </c>
      <c r="V64" s="118">
        <v>3700</v>
      </c>
      <c r="W64" s="119">
        <v>3600</v>
      </c>
      <c r="X64" s="118">
        <v>3500</v>
      </c>
      <c r="Y64" s="118">
        <v>3400</v>
      </c>
      <c r="Z64" s="118">
        <v>3300</v>
      </c>
      <c r="AA64" s="118">
        <v>3200</v>
      </c>
      <c r="AB64" s="119">
        <v>3100</v>
      </c>
      <c r="AC64" s="118">
        <v>3000</v>
      </c>
      <c r="AD64" s="118">
        <v>2900</v>
      </c>
      <c r="AE64" s="118">
        <v>2800</v>
      </c>
      <c r="AF64" s="118">
        <v>2700</v>
      </c>
      <c r="AG64" s="119">
        <v>2600</v>
      </c>
      <c r="AH64" s="118">
        <v>2500</v>
      </c>
      <c r="AI64" s="118">
        <v>2400</v>
      </c>
      <c r="AJ64" s="118">
        <v>2300</v>
      </c>
      <c r="AK64" s="118">
        <v>2200</v>
      </c>
      <c r="AL64" s="119">
        <v>2100</v>
      </c>
      <c r="AM64" s="118">
        <v>2000</v>
      </c>
      <c r="AN64" s="118">
        <v>1900</v>
      </c>
      <c r="AO64" s="118">
        <v>1800</v>
      </c>
      <c r="AP64" s="118">
        <v>1700</v>
      </c>
      <c r="AQ64" s="119">
        <v>1600</v>
      </c>
      <c r="AR64" s="118">
        <v>1500</v>
      </c>
      <c r="AS64" s="118">
        <v>1400</v>
      </c>
      <c r="AT64" s="118">
        <v>1300</v>
      </c>
      <c r="AU64" s="118">
        <v>1200</v>
      </c>
      <c r="AV64" s="119">
        <v>1100</v>
      </c>
      <c r="AW64" s="118">
        <v>1000</v>
      </c>
      <c r="AX64" s="118">
        <v>900</v>
      </c>
      <c r="AY64" s="118">
        <v>800</v>
      </c>
      <c r="AZ64" s="118">
        <v>700</v>
      </c>
      <c r="BA64" s="119">
        <v>0</v>
      </c>
      <c r="BB64" s="118">
        <v>0</v>
      </c>
      <c r="BC64" s="135">
        <v>0</v>
      </c>
      <c r="BD64" s="118">
        <v>0</v>
      </c>
      <c r="BE64" s="252">
        <v>0</v>
      </c>
      <c r="BF64" s="252">
        <v>0</v>
      </c>
      <c r="BG64" s="252">
        <v>0</v>
      </c>
      <c r="BH64" s="241">
        <v>0</v>
      </c>
    </row>
    <row r="65" spans="1:60" s="238" customFormat="1" ht="11.25" hidden="1">
      <c r="A65" s="132">
        <v>5500</v>
      </c>
      <c r="B65" s="116" t="s">
        <v>5</v>
      </c>
      <c r="C65" s="110">
        <v>5599</v>
      </c>
      <c r="D65" s="113">
        <v>5550</v>
      </c>
      <c r="E65" s="113">
        <v>5500</v>
      </c>
      <c r="F65" s="113">
        <v>5400</v>
      </c>
      <c r="G65" s="113">
        <v>5300</v>
      </c>
      <c r="H65" s="111">
        <v>5200</v>
      </c>
      <c r="I65" s="113">
        <v>5100</v>
      </c>
      <c r="J65" s="113">
        <v>5000</v>
      </c>
      <c r="K65" s="113">
        <v>4900</v>
      </c>
      <c r="L65" s="113">
        <v>4800</v>
      </c>
      <c r="M65" s="111">
        <v>4700</v>
      </c>
      <c r="N65" s="113">
        <v>4600</v>
      </c>
      <c r="O65" s="113">
        <v>4500</v>
      </c>
      <c r="P65" s="113">
        <v>4400</v>
      </c>
      <c r="Q65" s="113">
        <v>4300</v>
      </c>
      <c r="R65" s="111">
        <v>4200</v>
      </c>
      <c r="S65" s="113">
        <v>4100</v>
      </c>
      <c r="T65" s="113">
        <v>4000</v>
      </c>
      <c r="U65" s="113">
        <v>3900</v>
      </c>
      <c r="V65" s="113">
        <v>3800</v>
      </c>
      <c r="W65" s="111">
        <v>3700</v>
      </c>
      <c r="X65" s="113">
        <v>3600</v>
      </c>
      <c r="Y65" s="113">
        <v>3500</v>
      </c>
      <c r="Z65" s="113">
        <v>3400</v>
      </c>
      <c r="AA65" s="113">
        <v>3300</v>
      </c>
      <c r="AB65" s="111">
        <v>3200</v>
      </c>
      <c r="AC65" s="113">
        <v>3100</v>
      </c>
      <c r="AD65" s="113">
        <v>3000</v>
      </c>
      <c r="AE65" s="113">
        <v>2900</v>
      </c>
      <c r="AF65" s="113">
        <v>2800</v>
      </c>
      <c r="AG65" s="111">
        <v>2700</v>
      </c>
      <c r="AH65" s="113">
        <v>2600</v>
      </c>
      <c r="AI65" s="113">
        <v>2500</v>
      </c>
      <c r="AJ65" s="113">
        <v>2400</v>
      </c>
      <c r="AK65" s="113">
        <v>2300</v>
      </c>
      <c r="AL65" s="111">
        <v>2200</v>
      </c>
      <c r="AM65" s="113">
        <v>2100</v>
      </c>
      <c r="AN65" s="113">
        <v>2000</v>
      </c>
      <c r="AO65" s="113">
        <v>1900</v>
      </c>
      <c r="AP65" s="113">
        <v>1800</v>
      </c>
      <c r="AQ65" s="111">
        <v>1700</v>
      </c>
      <c r="AR65" s="113">
        <v>1600</v>
      </c>
      <c r="AS65" s="113">
        <v>1500</v>
      </c>
      <c r="AT65" s="113">
        <v>1400</v>
      </c>
      <c r="AU65" s="113">
        <v>1300</v>
      </c>
      <c r="AV65" s="111">
        <v>1200</v>
      </c>
      <c r="AW65" s="113">
        <v>1100</v>
      </c>
      <c r="AX65" s="113">
        <v>1000</v>
      </c>
      <c r="AY65" s="113">
        <v>900</v>
      </c>
      <c r="AZ65" s="113">
        <v>800</v>
      </c>
      <c r="BA65" s="111">
        <v>700</v>
      </c>
      <c r="BB65" s="113">
        <v>0</v>
      </c>
      <c r="BC65" s="138">
        <v>0</v>
      </c>
      <c r="BD65" s="113">
        <v>0</v>
      </c>
      <c r="BE65" s="250">
        <v>0</v>
      </c>
      <c r="BF65" s="250">
        <v>0</v>
      </c>
      <c r="BG65" s="250">
        <v>0</v>
      </c>
      <c r="BH65" s="240">
        <v>0</v>
      </c>
    </row>
    <row r="66" spans="1:60" s="238" customFormat="1" ht="11.25" hidden="1">
      <c r="A66" s="132">
        <v>5600</v>
      </c>
      <c r="B66" s="110" t="s">
        <v>5</v>
      </c>
      <c r="C66" s="110">
        <v>5699</v>
      </c>
      <c r="D66" s="110">
        <v>5650</v>
      </c>
      <c r="E66" s="110">
        <v>5600</v>
      </c>
      <c r="F66" s="110">
        <v>5500</v>
      </c>
      <c r="G66" s="110">
        <v>5400</v>
      </c>
      <c r="H66" s="135">
        <v>5300</v>
      </c>
      <c r="I66" s="110">
        <v>5200</v>
      </c>
      <c r="J66" s="110">
        <v>5100</v>
      </c>
      <c r="K66" s="110">
        <v>5000</v>
      </c>
      <c r="L66" s="110">
        <v>4900</v>
      </c>
      <c r="M66" s="135">
        <v>4800</v>
      </c>
      <c r="N66" s="110">
        <v>4700</v>
      </c>
      <c r="O66" s="110">
        <v>4600</v>
      </c>
      <c r="P66" s="110">
        <v>4500</v>
      </c>
      <c r="Q66" s="110">
        <v>4400</v>
      </c>
      <c r="R66" s="135">
        <v>4300</v>
      </c>
      <c r="S66" s="110">
        <v>4200</v>
      </c>
      <c r="T66" s="110">
        <v>4100</v>
      </c>
      <c r="U66" s="110">
        <v>4000</v>
      </c>
      <c r="V66" s="110">
        <v>3900</v>
      </c>
      <c r="W66" s="135">
        <v>3800</v>
      </c>
      <c r="X66" s="110">
        <v>3700</v>
      </c>
      <c r="Y66" s="110">
        <v>3600</v>
      </c>
      <c r="Z66" s="110">
        <v>3500</v>
      </c>
      <c r="AA66" s="110">
        <v>3400</v>
      </c>
      <c r="AB66" s="135">
        <v>3300</v>
      </c>
      <c r="AC66" s="110">
        <v>3200</v>
      </c>
      <c r="AD66" s="110">
        <v>3100</v>
      </c>
      <c r="AE66" s="110">
        <v>3000</v>
      </c>
      <c r="AF66" s="110">
        <v>2900</v>
      </c>
      <c r="AG66" s="135">
        <v>2800</v>
      </c>
      <c r="AH66" s="110">
        <v>2700</v>
      </c>
      <c r="AI66" s="110">
        <v>2600</v>
      </c>
      <c r="AJ66" s="110">
        <v>2500</v>
      </c>
      <c r="AK66" s="110">
        <v>2400</v>
      </c>
      <c r="AL66" s="135">
        <v>2300</v>
      </c>
      <c r="AM66" s="110">
        <v>2200</v>
      </c>
      <c r="AN66" s="110">
        <v>2100</v>
      </c>
      <c r="AO66" s="110">
        <v>2000</v>
      </c>
      <c r="AP66" s="110">
        <v>1900</v>
      </c>
      <c r="AQ66" s="135">
        <v>1800</v>
      </c>
      <c r="AR66" s="110">
        <v>1700</v>
      </c>
      <c r="AS66" s="110">
        <v>1600</v>
      </c>
      <c r="AT66" s="110">
        <v>1500</v>
      </c>
      <c r="AU66" s="110">
        <v>1400</v>
      </c>
      <c r="AV66" s="135">
        <v>1300</v>
      </c>
      <c r="AW66" s="110">
        <v>1200</v>
      </c>
      <c r="AX66" s="110">
        <v>1100</v>
      </c>
      <c r="AY66" s="110">
        <v>1000</v>
      </c>
      <c r="AZ66" s="110">
        <v>900</v>
      </c>
      <c r="BA66" s="135">
        <v>800</v>
      </c>
      <c r="BB66" s="110">
        <v>700</v>
      </c>
      <c r="BC66" s="110">
        <v>0</v>
      </c>
      <c r="BD66" s="110">
        <v>0</v>
      </c>
      <c r="BE66" s="249">
        <v>0</v>
      </c>
      <c r="BF66" s="249">
        <v>0</v>
      </c>
      <c r="BG66" s="249">
        <v>0</v>
      </c>
      <c r="BH66" s="242">
        <v>0</v>
      </c>
    </row>
    <row r="67" spans="1:60" s="238" customFormat="1" ht="11.25" hidden="1">
      <c r="A67" s="132">
        <v>5700</v>
      </c>
      <c r="B67" s="110" t="s">
        <v>5</v>
      </c>
      <c r="C67" s="110">
        <v>5799</v>
      </c>
      <c r="D67" s="110">
        <v>5750</v>
      </c>
      <c r="E67" s="110">
        <v>5700</v>
      </c>
      <c r="F67" s="110">
        <v>5600</v>
      </c>
      <c r="G67" s="110">
        <v>5500</v>
      </c>
      <c r="H67" s="135">
        <v>5400</v>
      </c>
      <c r="I67" s="110">
        <v>5300</v>
      </c>
      <c r="J67" s="110">
        <v>5200</v>
      </c>
      <c r="K67" s="110">
        <v>5100</v>
      </c>
      <c r="L67" s="110">
        <v>5000</v>
      </c>
      <c r="M67" s="135">
        <v>4900</v>
      </c>
      <c r="N67" s="110">
        <v>4800</v>
      </c>
      <c r="O67" s="110">
        <v>4700</v>
      </c>
      <c r="P67" s="110">
        <v>4600</v>
      </c>
      <c r="Q67" s="110">
        <v>4500</v>
      </c>
      <c r="R67" s="135">
        <v>4400</v>
      </c>
      <c r="S67" s="110">
        <v>4300</v>
      </c>
      <c r="T67" s="110">
        <v>4200</v>
      </c>
      <c r="U67" s="110">
        <v>4100</v>
      </c>
      <c r="V67" s="110">
        <v>4000</v>
      </c>
      <c r="W67" s="135">
        <v>3900</v>
      </c>
      <c r="X67" s="110">
        <v>3800</v>
      </c>
      <c r="Y67" s="110">
        <v>3700</v>
      </c>
      <c r="Z67" s="110">
        <v>3600</v>
      </c>
      <c r="AA67" s="110">
        <v>3500</v>
      </c>
      <c r="AB67" s="135">
        <v>3400</v>
      </c>
      <c r="AC67" s="110">
        <v>3300</v>
      </c>
      <c r="AD67" s="110">
        <v>3200</v>
      </c>
      <c r="AE67" s="110">
        <v>3100</v>
      </c>
      <c r="AF67" s="110">
        <v>3000</v>
      </c>
      <c r="AG67" s="135">
        <v>2900</v>
      </c>
      <c r="AH67" s="110">
        <v>2800</v>
      </c>
      <c r="AI67" s="110">
        <v>2700</v>
      </c>
      <c r="AJ67" s="110">
        <v>2600</v>
      </c>
      <c r="AK67" s="110">
        <v>2500</v>
      </c>
      <c r="AL67" s="135">
        <v>2400</v>
      </c>
      <c r="AM67" s="110">
        <v>2300</v>
      </c>
      <c r="AN67" s="110">
        <v>2200</v>
      </c>
      <c r="AO67" s="110">
        <v>2100</v>
      </c>
      <c r="AP67" s="110">
        <v>2000</v>
      </c>
      <c r="AQ67" s="135">
        <v>1900</v>
      </c>
      <c r="AR67" s="110">
        <v>1800</v>
      </c>
      <c r="AS67" s="110">
        <v>1700</v>
      </c>
      <c r="AT67" s="110">
        <v>1600</v>
      </c>
      <c r="AU67" s="110">
        <v>1500</v>
      </c>
      <c r="AV67" s="135">
        <v>1400</v>
      </c>
      <c r="AW67" s="110">
        <v>1300</v>
      </c>
      <c r="AX67" s="110">
        <v>1200</v>
      </c>
      <c r="AY67" s="110">
        <v>1100</v>
      </c>
      <c r="AZ67" s="110">
        <v>1000</v>
      </c>
      <c r="BA67" s="135">
        <v>900</v>
      </c>
      <c r="BB67" s="110">
        <v>800</v>
      </c>
      <c r="BC67" s="110">
        <v>700</v>
      </c>
      <c r="BD67" s="110">
        <v>0</v>
      </c>
      <c r="BE67" s="249">
        <v>0</v>
      </c>
      <c r="BF67" s="249">
        <v>0</v>
      </c>
      <c r="BG67" s="249">
        <v>0</v>
      </c>
      <c r="BH67" s="242">
        <v>0</v>
      </c>
    </row>
    <row r="68" spans="1:60" s="238" customFormat="1" ht="11.25" hidden="1">
      <c r="A68" s="244">
        <v>5800</v>
      </c>
      <c r="B68" s="245" t="s">
        <v>5</v>
      </c>
      <c r="C68" s="245">
        <v>5899</v>
      </c>
      <c r="D68" s="245">
        <v>5850</v>
      </c>
      <c r="E68" s="245">
        <v>5800</v>
      </c>
      <c r="F68" s="245">
        <v>5700</v>
      </c>
      <c r="G68" s="245">
        <v>5600</v>
      </c>
      <c r="H68" s="246">
        <v>5500</v>
      </c>
      <c r="I68" s="245">
        <v>5400</v>
      </c>
      <c r="J68" s="245">
        <v>5300</v>
      </c>
      <c r="K68" s="245">
        <v>5200</v>
      </c>
      <c r="L68" s="245">
        <v>5100</v>
      </c>
      <c r="M68" s="246">
        <v>5000</v>
      </c>
      <c r="N68" s="245">
        <v>4900</v>
      </c>
      <c r="O68" s="245">
        <v>4800</v>
      </c>
      <c r="P68" s="245">
        <v>4700</v>
      </c>
      <c r="Q68" s="245">
        <v>4600</v>
      </c>
      <c r="R68" s="246">
        <v>4500</v>
      </c>
      <c r="S68" s="245">
        <v>4400</v>
      </c>
      <c r="T68" s="245">
        <v>4300</v>
      </c>
      <c r="U68" s="245">
        <v>4200</v>
      </c>
      <c r="V68" s="245">
        <v>4100</v>
      </c>
      <c r="W68" s="246">
        <v>4000</v>
      </c>
      <c r="X68" s="245">
        <v>3900</v>
      </c>
      <c r="Y68" s="245">
        <v>3800</v>
      </c>
      <c r="Z68" s="245">
        <v>3700</v>
      </c>
      <c r="AA68" s="245">
        <v>3600</v>
      </c>
      <c r="AB68" s="246">
        <v>3500</v>
      </c>
      <c r="AC68" s="245">
        <v>3400</v>
      </c>
      <c r="AD68" s="245">
        <v>3300</v>
      </c>
      <c r="AE68" s="245">
        <v>3200</v>
      </c>
      <c r="AF68" s="245">
        <v>3100</v>
      </c>
      <c r="AG68" s="246">
        <v>3000</v>
      </c>
      <c r="AH68" s="245">
        <v>2900</v>
      </c>
      <c r="AI68" s="245">
        <v>2800</v>
      </c>
      <c r="AJ68" s="245">
        <v>2700</v>
      </c>
      <c r="AK68" s="245">
        <v>2600</v>
      </c>
      <c r="AL68" s="246">
        <v>2500</v>
      </c>
      <c r="AM68" s="245">
        <v>2400</v>
      </c>
      <c r="AN68" s="245">
        <v>2300</v>
      </c>
      <c r="AO68" s="245">
        <v>2200</v>
      </c>
      <c r="AP68" s="245">
        <v>2100</v>
      </c>
      <c r="AQ68" s="246">
        <v>2000</v>
      </c>
      <c r="AR68" s="245">
        <v>1900</v>
      </c>
      <c r="AS68" s="245">
        <v>1800</v>
      </c>
      <c r="AT68" s="245">
        <v>1700</v>
      </c>
      <c r="AU68" s="245">
        <v>1600</v>
      </c>
      <c r="AV68" s="246">
        <v>1500</v>
      </c>
      <c r="AW68" s="245">
        <v>1400</v>
      </c>
      <c r="AX68" s="245">
        <v>1300</v>
      </c>
      <c r="AY68" s="245">
        <v>1200</v>
      </c>
      <c r="AZ68" s="245">
        <v>1100</v>
      </c>
      <c r="BA68" s="246">
        <v>1000</v>
      </c>
      <c r="BB68" s="245">
        <v>900</v>
      </c>
      <c r="BC68" s="245">
        <v>800</v>
      </c>
      <c r="BD68" s="245">
        <v>700</v>
      </c>
      <c r="BE68" s="253">
        <v>0</v>
      </c>
      <c r="BF68" s="253">
        <v>0</v>
      </c>
      <c r="BG68" s="253">
        <v>0</v>
      </c>
      <c r="BH68" s="247">
        <v>0</v>
      </c>
    </row>
    <row r="69" spans="1:60" s="238" customFormat="1" ht="11.25" hidden="1">
      <c r="A69" s="244">
        <v>5900</v>
      </c>
      <c r="B69" s="245" t="s">
        <v>5</v>
      </c>
      <c r="C69" s="245">
        <v>5999</v>
      </c>
      <c r="D69" s="245">
        <v>5950</v>
      </c>
      <c r="E69" s="245">
        <v>5900</v>
      </c>
      <c r="F69" s="245">
        <v>5800</v>
      </c>
      <c r="G69" s="245">
        <v>5700</v>
      </c>
      <c r="H69" s="246">
        <v>5600</v>
      </c>
      <c r="I69" s="245">
        <v>5500</v>
      </c>
      <c r="J69" s="245">
        <v>5400</v>
      </c>
      <c r="K69" s="245">
        <v>5300</v>
      </c>
      <c r="L69" s="245">
        <v>5200</v>
      </c>
      <c r="M69" s="246">
        <v>5100</v>
      </c>
      <c r="N69" s="245">
        <v>5000</v>
      </c>
      <c r="O69" s="245">
        <v>4900</v>
      </c>
      <c r="P69" s="245">
        <v>4800</v>
      </c>
      <c r="Q69" s="245">
        <v>4700</v>
      </c>
      <c r="R69" s="246">
        <v>4600</v>
      </c>
      <c r="S69" s="245">
        <v>4500</v>
      </c>
      <c r="T69" s="245">
        <v>4400</v>
      </c>
      <c r="U69" s="245">
        <v>4300</v>
      </c>
      <c r="V69" s="245">
        <v>4200</v>
      </c>
      <c r="W69" s="246">
        <v>4100</v>
      </c>
      <c r="X69" s="245">
        <v>4000</v>
      </c>
      <c r="Y69" s="245">
        <v>3900</v>
      </c>
      <c r="Z69" s="245">
        <v>3800</v>
      </c>
      <c r="AA69" s="245">
        <v>3700</v>
      </c>
      <c r="AB69" s="246">
        <v>3600</v>
      </c>
      <c r="AC69" s="245">
        <v>3500</v>
      </c>
      <c r="AD69" s="245">
        <v>3400</v>
      </c>
      <c r="AE69" s="245">
        <v>3300</v>
      </c>
      <c r="AF69" s="245">
        <v>3200</v>
      </c>
      <c r="AG69" s="246">
        <v>3100</v>
      </c>
      <c r="AH69" s="245">
        <v>3000</v>
      </c>
      <c r="AI69" s="245">
        <v>2900</v>
      </c>
      <c r="AJ69" s="245">
        <v>2800</v>
      </c>
      <c r="AK69" s="245">
        <v>2700</v>
      </c>
      <c r="AL69" s="246">
        <v>2600</v>
      </c>
      <c r="AM69" s="245">
        <v>2500</v>
      </c>
      <c r="AN69" s="245">
        <v>2400</v>
      </c>
      <c r="AO69" s="245">
        <v>2300</v>
      </c>
      <c r="AP69" s="245">
        <v>2200</v>
      </c>
      <c r="AQ69" s="246">
        <v>2100</v>
      </c>
      <c r="AR69" s="245">
        <v>2000</v>
      </c>
      <c r="AS69" s="245">
        <v>1900</v>
      </c>
      <c r="AT69" s="245">
        <v>1800</v>
      </c>
      <c r="AU69" s="245">
        <v>1700</v>
      </c>
      <c r="AV69" s="246">
        <v>1600</v>
      </c>
      <c r="AW69" s="245">
        <v>1500</v>
      </c>
      <c r="AX69" s="245">
        <v>1400</v>
      </c>
      <c r="AY69" s="245">
        <v>1300</v>
      </c>
      <c r="AZ69" s="245">
        <v>1200</v>
      </c>
      <c r="BA69" s="246">
        <v>1100</v>
      </c>
      <c r="BB69" s="245">
        <v>1000</v>
      </c>
      <c r="BC69" s="245">
        <v>900</v>
      </c>
      <c r="BD69" s="245">
        <v>800</v>
      </c>
      <c r="BE69" s="253">
        <v>700</v>
      </c>
      <c r="BF69" s="253">
        <v>0</v>
      </c>
      <c r="BG69" s="253">
        <v>0</v>
      </c>
      <c r="BH69" s="247">
        <v>0</v>
      </c>
    </row>
    <row r="70" spans="1:60" s="238" customFormat="1" ht="11.25" hidden="1">
      <c r="A70" s="244">
        <v>6000</v>
      </c>
      <c r="B70" s="245" t="s">
        <v>5</v>
      </c>
      <c r="C70" s="245">
        <v>6094</v>
      </c>
      <c r="D70" s="245">
        <v>6047</v>
      </c>
      <c r="E70" s="245">
        <v>5997</v>
      </c>
      <c r="F70" s="245">
        <v>5897</v>
      </c>
      <c r="G70" s="245">
        <v>5797</v>
      </c>
      <c r="H70" s="246">
        <v>5697</v>
      </c>
      <c r="I70" s="245">
        <v>5597</v>
      </c>
      <c r="J70" s="245">
        <v>5497</v>
      </c>
      <c r="K70" s="245">
        <v>5397</v>
      </c>
      <c r="L70" s="245">
        <v>5297</v>
      </c>
      <c r="M70" s="246">
        <v>5197</v>
      </c>
      <c r="N70" s="245">
        <v>5097</v>
      </c>
      <c r="O70" s="245">
        <v>4997</v>
      </c>
      <c r="P70" s="245">
        <v>4897</v>
      </c>
      <c r="Q70" s="245">
        <v>4797</v>
      </c>
      <c r="R70" s="246">
        <v>4697</v>
      </c>
      <c r="S70" s="245">
        <v>4597</v>
      </c>
      <c r="T70" s="245">
        <v>4497</v>
      </c>
      <c r="U70" s="245">
        <v>4397</v>
      </c>
      <c r="V70" s="245">
        <v>4297</v>
      </c>
      <c r="W70" s="246">
        <v>4197</v>
      </c>
      <c r="X70" s="245">
        <v>4097</v>
      </c>
      <c r="Y70" s="245">
        <v>3997</v>
      </c>
      <c r="Z70" s="245">
        <v>3897</v>
      </c>
      <c r="AA70" s="245">
        <v>3797</v>
      </c>
      <c r="AB70" s="246">
        <v>3697</v>
      </c>
      <c r="AC70" s="245">
        <v>3597</v>
      </c>
      <c r="AD70" s="245">
        <v>3497</v>
      </c>
      <c r="AE70" s="245">
        <v>3397</v>
      </c>
      <c r="AF70" s="245">
        <v>3297</v>
      </c>
      <c r="AG70" s="246">
        <v>3197</v>
      </c>
      <c r="AH70" s="245">
        <v>3097</v>
      </c>
      <c r="AI70" s="245">
        <v>2997</v>
      </c>
      <c r="AJ70" s="245">
        <v>2897</v>
      </c>
      <c r="AK70" s="245">
        <v>2797</v>
      </c>
      <c r="AL70" s="246">
        <v>2697</v>
      </c>
      <c r="AM70" s="245">
        <v>2597</v>
      </c>
      <c r="AN70" s="245">
        <v>2497</v>
      </c>
      <c r="AO70" s="245">
        <v>2397</v>
      </c>
      <c r="AP70" s="245">
        <v>2297</v>
      </c>
      <c r="AQ70" s="246">
        <v>2197</v>
      </c>
      <c r="AR70" s="245">
        <v>2097</v>
      </c>
      <c r="AS70" s="245">
        <v>1997</v>
      </c>
      <c r="AT70" s="245">
        <v>1897</v>
      </c>
      <c r="AU70" s="245">
        <v>1797</v>
      </c>
      <c r="AV70" s="246">
        <v>1697</v>
      </c>
      <c r="AW70" s="245">
        <v>1597</v>
      </c>
      <c r="AX70" s="245">
        <v>1497</v>
      </c>
      <c r="AY70" s="245">
        <v>1397</v>
      </c>
      <c r="AZ70" s="245">
        <v>1297</v>
      </c>
      <c r="BA70" s="246">
        <v>1197</v>
      </c>
      <c r="BB70" s="245">
        <v>1097</v>
      </c>
      <c r="BC70" s="245">
        <v>997</v>
      </c>
      <c r="BD70" s="245">
        <v>897</v>
      </c>
      <c r="BE70" s="253">
        <v>797</v>
      </c>
      <c r="BF70" s="253">
        <v>697</v>
      </c>
      <c r="BG70" s="253">
        <v>0</v>
      </c>
      <c r="BH70" s="247">
        <v>0</v>
      </c>
    </row>
    <row r="71" spans="1:60" s="238" customFormat="1" ht="12" hidden="1" thickBot="1">
      <c r="A71" s="188">
        <v>6095</v>
      </c>
      <c r="B71" s="134" t="s">
        <v>5</v>
      </c>
      <c r="C71" s="134">
        <v>999999</v>
      </c>
      <c r="D71" s="134">
        <v>6095</v>
      </c>
      <c r="E71" s="134">
        <v>6045</v>
      </c>
      <c r="F71" s="134">
        <v>5945</v>
      </c>
      <c r="G71" s="134">
        <v>5845</v>
      </c>
      <c r="H71" s="136">
        <v>5745</v>
      </c>
      <c r="I71" s="134">
        <v>5645</v>
      </c>
      <c r="J71" s="134">
        <v>5545</v>
      </c>
      <c r="K71" s="134">
        <v>5445</v>
      </c>
      <c r="L71" s="134">
        <v>5345</v>
      </c>
      <c r="M71" s="136">
        <v>5245</v>
      </c>
      <c r="N71" s="134">
        <v>5145</v>
      </c>
      <c r="O71" s="134">
        <v>5045</v>
      </c>
      <c r="P71" s="134">
        <v>4945</v>
      </c>
      <c r="Q71" s="134">
        <v>4845</v>
      </c>
      <c r="R71" s="136">
        <v>4745</v>
      </c>
      <c r="S71" s="134">
        <v>4645</v>
      </c>
      <c r="T71" s="134">
        <v>4545</v>
      </c>
      <c r="U71" s="134">
        <v>4445</v>
      </c>
      <c r="V71" s="134">
        <v>4345</v>
      </c>
      <c r="W71" s="136">
        <v>4245</v>
      </c>
      <c r="X71" s="134">
        <v>4145</v>
      </c>
      <c r="Y71" s="134">
        <v>4045</v>
      </c>
      <c r="Z71" s="134">
        <v>3945</v>
      </c>
      <c r="AA71" s="134">
        <v>3845</v>
      </c>
      <c r="AB71" s="136">
        <v>3745</v>
      </c>
      <c r="AC71" s="134">
        <v>3645</v>
      </c>
      <c r="AD71" s="134">
        <v>3545</v>
      </c>
      <c r="AE71" s="134">
        <v>3445</v>
      </c>
      <c r="AF71" s="134">
        <v>3345</v>
      </c>
      <c r="AG71" s="136">
        <v>3245</v>
      </c>
      <c r="AH71" s="134">
        <v>3145</v>
      </c>
      <c r="AI71" s="134">
        <v>3045</v>
      </c>
      <c r="AJ71" s="134">
        <v>2945</v>
      </c>
      <c r="AK71" s="134">
        <v>2845</v>
      </c>
      <c r="AL71" s="136">
        <v>2745</v>
      </c>
      <c r="AM71" s="134">
        <v>2645</v>
      </c>
      <c r="AN71" s="134">
        <v>2545</v>
      </c>
      <c r="AO71" s="134">
        <v>2445</v>
      </c>
      <c r="AP71" s="134">
        <v>2345</v>
      </c>
      <c r="AQ71" s="136">
        <v>2245</v>
      </c>
      <c r="AR71" s="134">
        <v>2145</v>
      </c>
      <c r="AS71" s="134">
        <v>2045</v>
      </c>
      <c r="AT71" s="134">
        <v>1945</v>
      </c>
      <c r="AU71" s="134">
        <v>1845</v>
      </c>
      <c r="AV71" s="136">
        <v>1745</v>
      </c>
      <c r="AW71" s="134">
        <v>1645</v>
      </c>
      <c r="AX71" s="134">
        <v>1545</v>
      </c>
      <c r="AY71" s="134">
        <v>1445</v>
      </c>
      <c r="AZ71" s="134">
        <v>1345</v>
      </c>
      <c r="BA71" s="136">
        <v>1245</v>
      </c>
      <c r="BB71" s="134">
        <v>1145</v>
      </c>
      <c r="BC71" s="134">
        <v>1045</v>
      </c>
      <c r="BD71" s="134">
        <v>945</v>
      </c>
      <c r="BE71" s="254">
        <v>845</v>
      </c>
      <c r="BF71" s="254">
        <v>745</v>
      </c>
      <c r="BG71" s="254">
        <v>652</v>
      </c>
      <c r="BH71" s="243">
        <v>0</v>
      </c>
    </row>
    <row r="72" spans="1:60" hidden="1">
      <c r="D72" s="8"/>
      <c r="E72" s="8"/>
      <c r="F72" s="8"/>
      <c r="G72" s="8"/>
      <c r="H72" s="8"/>
      <c r="J72" s="8"/>
      <c r="K72" s="8"/>
      <c r="L72" s="8"/>
      <c r="M72" s="8"/>
      <c r="N72" s="8"/>
      <c r="O72" s="8"/>
      <c r="P72" s="8"/>
      <c r="Q72" s="8"/>
      <c r="R72" s="8"/>
      <c r="S72" s="8"/>
      <c r="T72" s="8"/>
      <c r="U72" s="8"/>
      <c r="V72" s="8"/>
      <c r="W72" s="8"/>
      <c r="X72" s="8"/>
      <c r="Y72" s="8"/>
      <c r="Z72" s="8"/>
      <c r="AA72" s="8"/>
      <c r="AB72" s="8"/>
      <c r="AC72" s="8"/>
      <c r="AD72" s="8"/>
      <c r="AE72" s="8"/>
      <c r="AF72" s="8"/>
      <c r="AG72" s="9"/>
      <c r="AH72" s="9"/>
      <c r="AI72" s="9"/>
    </row>
    <row r="73" spans="1:60" hidden="1">
      <c r="D73" s="8"/>
      <c r="E73" s="8"/>
      <c r="F73" s="8"/>
      <c r="G73" s="8"/>
      <c r="H73" s="8"/>
      <c r="J73" s="8"/>
      <c r="K73" s="8"/>
      <c r="L73" s="8"/>
      <c r="M73" s="8"/>
      <c r="N73" s="8"/>
      <c r="O73" s="8"/>
      <c r="P73" s="8"/>
      <c r="Q73" s="8"/>
      <c r="R73" s="8"/>
      <c r="S73" s="8"/>
      <c r="T73" s="8"/>
      <c r="U73" s="8"/>
      <c r="V73" s="8"/>
      <c r="W73" s="8"/>
      <c r="X73" s="8"/>
      <c r="Y73" s="8"/>
      <c r="Z73" s="8"/>
      <c r="AA73" s="8"/>
      <c r="AB73" s="8"/>
      <c r="AC73" s="8"/>
      <c r="AD73" s="8"/>
      <c r="AE73" s="8"/>
      <c r="AF73" s="8"/>
      <c r="AG73" s="9"/>
      <c r="AH73" s="9"/>
      <c r="AI73" s="9"/>
    </row>
    <row r="74" spans="1:60" ht="18" hidden="1">
      <c r="I74" s="4"/>
      <c r="T74" s="10" t="s">
        <v>0</v>
      </c>
      <c r="AG74" s="2"/>
    </row>
    <row r="75" spans="1:60">
      <c r="I75" s="4"/>
      <c r="AG75" s="2"/>
    </row>
    <row r="76" spans="1:60">
      <c r="A76" s="5"/>
      <c r="B76" s="13"/>
      <c r="C76" s="5"/>
      <c r="D76" s="4"/>
      <c r="E76" s="4"/>
      <c r="F76" s="4"/>
      <c r="G76" s="4"/>
      <c r="H76" s="4"/>
      <c r="I76" s="4"/>
      <c r="J76" s="4"/>
      <c r="K76" s="4"/>
      <c r="L76" s="4"/>
      <c r="M76" s="4"/>
      <c r="N76" s="4"/>
      <c r="O76" s="4"/>
      <c r="P76" s="4"/>
      <c r="Q76" s="4"/>
      <c r="R76" s="4"/>
      <c r="S76" s="4"/>
      <c r="T76" s="4"/>
      <c r="U76" s="4"/>
      <c r="V76" s="4"/>
      <c r="W76" s="4"/>
      <c r="X76" s="4"/>
      <c r="Y76" s="4"/>
      <c r="Z76" s="4"/>
      <c r="AA76" s="4"/>
      <c r="AB76" s="3"/>
      <c r="AG76" s="2"/>
    </row>
    <row r="77" spans="1:60">
      <c r="A77" s="5"/>
      <c r="B77" s="13"/>
      <c r="C77" s="5"/>
      <c r="D77" s="4"/>
      <c r="E77" s="4"/>
      <c r="F77" s="4"/>
      <c r="G77" s="4"/>
      <c r="H77" s="4"/>
      <c r="I77" s="4"/>
      <c r="J77" s="4"/>
      <c r="K77" s="4"/>
      <c r="L77" s="4"/>
      <c r="M77" s="4"/>
      <c r="N77" s="4"/>
      <c r="O77" s="4"/>
      <c r="P77" s="4"/>
      <c r="Q77" s="4"/>
      <c r="R77" s="4"/>
      <c r="S77" s="4"/>
      <c r="T77" s="4"/>
      <c r="U77" s="4"/>
      <c r="V77" s="4"/>
      <c r="W77" s="4"/>
      <c r="X77" s="4"/>
      <c r="Y77" s="4"/>
      <c r="Z77" s="4"/>
      <c r="AA77" s="4"/>
      <c r="AB77" s="3"/>
      <c r="AG77" s="2"/>
    </row>
    <row r="78" spans="1:60">
      <c r="A78" s="5"/>
      <c r="B78" s="13"/>
      <c r="C78" s="5"/>
      <c r="D78" s="4"/>
      <c r="E78" s="4"/>
      <c r="F78" s="4"/>
      <c r="G78" s="4"/>
      <c r="H78" s="4"/>
      <c r="I78" s="4"/>
      <c r="J78" s="4"/>
      <c r="K78" s="4"/>
      <c r="L78" s="4"/>
      <c r="M78" s="4"/>
      <c r="N78" s="4"/>
      <c r="O78" s="4"/>
      <c r="P78" s="4"/>
      <c r="Q78" s="4"/>
      <c r="R78" s="4"/>
      <c r="S78" s="4"/>
      <c r="T78" s="4"/>
      <c r="U78" s="4"/>
      <c r="V78" s="4"/>
      <c r="W78" s="4"/>
      <c r="X78" s="4"/>
      <c r="Y78" s="4"/>
      <c r="Z78" s="4"/>
      <c r="AA78" s="4"/>
      <c r="AB78" s="3"/>
      <c r="AG78" s="2"/>
    </row>
    <row r="79" spans="1:60">
      <c r="A79" s="5"/>
      <c r="B79" s="13"/>
      <c r="C79" s="5"/>
      <c r="D79" s="4"/>
      <c r="E79" s="4"/>
      <c r="F79" s="4"/>
      <c r="G79" s="4"/>
      <c r="H79" s="4"/>
      <c r="I79" s="4"/>
      <c r="J79" s="4"/>
      <c r="K79" s="4"/>
      <c r="L79" s="4"/>
      <c r="M79" s="4"/>
      <c r="N79" s="4"/>
      <c r="O79" s="4"/>
      <c r="P79" s="4"/>
      <c r="Q79" s="4"/>
      <c r="R79" s="4"/>
      <c r="S79" s="4"/>
      <c r="T79" s="4"/>
      <c r="U79" s="4"/>
      <c r="V79" s="4"/>
      <c r="W79" s="4"/>
      <c r="X79" s="4"/>
      <c r="Y79" s="4"/>
      <c r="Z79" s="4"/>
      <c r="AA79" s="4"/>
      <c r="AB79" s="3"/>
      <c r="AG79" s="2"/>
    </row>
    <row r="80" spans="1:60">
      <c r="A80" s="5"/>
      <c r="B80" s="13"/>
      <c r="C80" s="5"/>
      <c r="D80" s="4"/>
      <c r="E80" s="4"/>
      <c r="F80" s="4"/>
      <c r="G80" s="4"/>
      <c r="H80" s="4"/>
      <c r="I80" s="4"/>
      <c r="J80" s="4"/>
      <c r="K80" s="4"/>
      <c r="L80" s="4"/>
      <c r="M80" s="4"/>
      <c r="N80" s="4"/>
      <c r="O80" s="4"/>
      <c r="P80" s="4"/>
      <c r="Q80" s="4"/>
      <c r="R80" s="4"/>
      <c r="S80" s="4"/>
      <c r="T80" s="4"/>
      <c r="U80" s="4"/>
      <c r="V80" s="4"/>
      <c r="W80" s="4"/>
      <c r="X80" s="4"/>
      <c r="Y80" s="4"/>
      <c r="Z80" s="4"/>
      <c r="AA80" s="4"/>
      <c r="AB80" s="3"/>
      <c r="AG80" s="2"/>
    </row>
    <row r="81" spans="1:33">
      <c r="A81" s="5"/>
      <c r="B81" s="13"/>
      <c r="C81" s="5"/>
      <c r="D81" s="4"/>
      <c r="E81" s="4"/>
      <c r="F81" s="4"/>
      <c r="G81" s="4"/>
      <c r="H81" s="4"/>
      <c r="I81" s="4"/>
      <c r="J81" s="4"/>
      <c r="K81" s="4"/>
      <c r="L81" s="4"/>
      <c r="M81" s="4"/>
      <c r="N81" s="4"/>
      <c r="O81" s="4"/>
      <c r="P81" s="4"/>
      <c r="Q81" s="4"/>
      <c r="R81" s="4"/>
      <c r="S81" s="4"/>
      <c r="T81" s="4"/>
      <c r="U81" s="4"/>
      <c r="V81" s="4"/>
      <c r="W81" s="4"/>
      <c r="X81" s="4"/>
      <c r="Y81" s="4"/>
      <c r="Z81" s="4"/>
      <c r="AA81" s="4"/>
      <c r="AB81" s="3"/>
      <c r="AG81" s="2"/>
    </row>
    <row r="82" spans="1:33">
      <c r="A82" s="5"/>
      <c r="B82" s="13"/>
      <c r="C82" s="5"/>
      <c r="D82" s="4"/>
      <c r="E82" s="4"/>
      <c r="F82" s="4"/>
      <c r="G82" s="4"/>
      <c r="H82" s="4"/>
      <c r="I82" s="4"/>
      <c r="J82" s="4"/>
      <c r="K82" s="4"/>
      <c r="L82" s="4"/>
      <c r="M82" s="4"/>
      <c r="N82" s="4"/>
      <c r="O82" s="4"/>
      <c r="P82" s="4"/>
      <c r="Q82" s="4"/>
      <c r="R82" s="4"/>
      <c r="S82" s="4"/>
      <c r="T82" s="4"/>
      <c r="U82" s="4"/>
      <c r="V82" s="4"/>
      <c r="W82" s="4"/>
      <c r="X82" s="4"/>
      <c r="Y82" s="4"/>
      <c r="Z82" s="4"/>
      <c r="AA82" s="4"/>
      <c r="AB82" s="3"/>
      <c r="AG82" s="2"/>
    </row>
    <row r="83" spans="1:33">
      <c r="A83" s="5"/>
      <c r="B83" s="13"/>
      <c r="C83" s="5"/>
      <c r="D83" s="4"/>
      <c r="E83" s="4"/>
      <c r="F83" s="4"/>
      <c r="G83" s="4"/>
      <c r="H83" s="4"/>
      <c r="I83" s="4"/>
      <c r="J83" s="4"/>
      <c r="K83" s="4"/>
      <c r="L83" s="4"/>
      <c r="M83" s="4"/>
      <c r="N83" s="4"/>
      <c r="O83" s="4"/>
      <c r="P83" s="4"/>
      <c r="Q83" s="4"/>
      <c r="R83" s="4"/>
      <c r="S83" s="4"/>
      <c r="T83" s="4"/>
      <c r="U83" s="4"/>
      <c r="V83" s="4"/>
      <c r="W83" s="4"/>
      <c r="X83" s="4"/>
      <c r="Y83" s="4"/>
      <c r="Z83" s="4"/>
      <c r="AA83" s="4"/>
      <c r="AB83" s="3"/>
      <c r="AG83" s="2"/>
    </row>
    <row r="84" spans="1:33">
      <c r="A84" s="5"/>
      <c r="B84" s="13"/>
      <c r="C84" s="5"/>
      <c r="D84" s="4"/>
      <c r="E84" s="4"/>
      <c r="F84" s="4"/>
      <c r="G84" s="4"/>
      <c r="H84" s="4"/>
      <c r="I84" s="4"/>
      <c r="J84" s="4"/>
      <c r="K84" s="4"/>
      <c r="L84" s="4"/>
      <c r="M84" s="4"/>
      <c r="N84" s="4"/>
      <c r="O84" s="4"/>
      <c r="P84" s="4"/>
      <c r="Q84" s="4"/>
      <c r="R84" s="4"/>
      <c r="S84" s="4"/>
      <c r="T84" s="4"/>
      <c r="U84" s="4"/>
      <c r="V84" s="4"/>
      <c r="W84" s="4"/>
      <c r="X84" s="4"/>
      <c r="Y84" s="4"/>
      <c r="Z84" s="4"/>
      <c r="AA84" s="4"/>
      <c r="AB84" s="3"/>
      <c r="AG84" s="2"/>
    </row>
    <row r="85" spans="1:33">
      <c r="A85" s="5"/>
      <c r="B85" s="13"/>
      <c r="C85" s="5"/>
      <c r="D85" s="4"/>
      <c r="E85" s="4"/>
      <c r="F85" s="4"/>
      <c r="G85" s="4"/>
      <c r="H85" s="4"/>
      <c r="I85" s="4"/>
      <c r="J85" s="4"/>
      <c r="K85" s="4"/>
      <c r="L85" s="4"/>
      <c r="M85" s="4"/>
      <c r="N85" s="4"/>
      <c r="O85" s="4"/>
      <c r="P85" s="4"/>
      <c r="Q85" s="4"/>
      <c r="R85" s="4"/>
      <c r="S85" s="4"/>
      <c r="T85" s="4"/>
      <c r="U85" s="4"/>
      <c r="V85" s="4"/>
      <c r="W85" s="4"/>
      <c r="X85" s="4"/>
      <c r="Y85" s="4"/>
      <c r="Z85" s="4"/>
      <c r="AA85" s="4"/>
      <c r="AB85" s="3"/>
      <c r="AG85" s="2"/>
    </row>
    <row r="86" spans="1:33">
      <c r="A86" s="5"/>
      <c r="B86" s="13"/>
      <c r="C86" s="5"/>
      <c r="D86" s="4"/>
      <c r="E86" s="4"/>
      <c r="F86" s="4"/>
      <c r="G86" s="4"/>
      <c r="H86" s="4"/>
      <c r="I86" s="4"/>
      <c r="J86" s="4"/>
      <c r="K86" s="4"/>
      <c r="L86" s="4"/>
      <c r="M86" s="4"/>
      <c r="N86" s="4"/>
      <c r="O86" s="4"/>
      <c r="P86" s="4"/>
      <c r="Q86" s="4"/>
      <c r="R86" s="4"/>
      <c r="S86" s="4"/>
      <c r="T86" s="4"/>
      <c r="U86" s="4"/>
      <c r="V86" s="4"/>
      <c r="W86" s="4"/>
      <c r="X86" s="4"/>
      <c r="Y86" s="4"/>
      <c r="Z86" s="4"/>
      <c r="AA86" s="4"/>
      <c r="AB86" s="3"/>
      <c r="AG86" s="2"/>
    </row>
    <row r="87" spans="1:33">
      <c r="A87" s="5"/>
      <c r="B87" s="13"/>
      <c r="C87" s="5"/>
      <c r="D87" s="4"/>
      <c r="E87" s="4"/>
      <c r="F87" s="4"/>
      <c r="G87" s="4"/>
      <c r="H87" s="4"/>
      <c r="I87" s="4"/>
      <c r="J87" s="4"/>
      <c r="K87" s="4"/>
      <c r="L87" s="4"/>
      <c r="M87" s="4"/>
      <c r="N87" s="4"/>
      <c r="O87" s="4"/>
      <c r="P87" s="4"/>
      <c r="Q87" s="4"/>
      <c r="R87" s="4"/>
      <c r="S87" s="4"/>
      <c r="T87" s="4"/>
      <c r="U87" s="4"/>
      <c r="V87" s="4"/>
      <c r="W87" s="4"/>
      <c r="X87" s="4"/>
      <c r="Y87" s="4"/>
      <c r="Z87" s="4"/>
      <c r="AA87" s="4"/>
      <c r="AB87" s="3"/>
      <c r="AG87" s="2"/>
    </row>
    <row r="88" spans="1:33">
      <c r="A88" s="5"/>
      <c r="B88" s="13"/>
      <c r="C88" s="5"/>
      <c r="D88" s="4"/>
      <c r="E88" s="4"/>
      <c r="F88" s="4"/>
      <c r="G88" s="4"/>
      <c r="H88" s="4"/>
      <c r="I88" s="4"/>
      <c r="J88" s="4"/>
      <c r="K88" s="4"/>
      <c r="L88" s="4"/>
      <c r="M88" s="4"/>
      <c r="N88" s="4"/>
      <c r="O88" s="4"/>
      <c r="P88" s="4"/>
      <c r="Q88" s="4"/>
      <c r="R88" s="4"/>
      <c r="S88" s="4"/>
      <c r="T88" s="4"/>
      <c r="U88" s="4"/>
      <c r="V88" s="4"/>
      <c r="W88" s="4"/>
      <c r="X88" s="4"/>
      <c r="Y88" s="4"/>
      <c r="Z88" s="4"/>
      <c r="AA88" s="4"/>
      <c r="AB88" s="3"/>
      <c r="AG88" s="2"/>
    </row>
    <row r="89" spans="1:33" ht="42.75" customHeight="1">
      <c r="A89" s="5"/>
      <c r="B89" s="13"/>
      <c r="C89" s="5"/>
      <c r="D89" s="4"/>
      <c r="E89" s="4"/>
      <c r="F89" s="4"/>
      <c r="G89" s="4"/>
      <c r="H89" s="4"/>
      <c r="I89" s="4"/>
      <c r="J89" s="4"/>
      <c r="K89" s="4"/>
      <c r="L89" s="4"/>
      <c r="M89" s="4"/>
      <c r="N89" s="4"/>
      <c r="O89" s="4"/>
      <c r="P89" s="4"/>
      <c r="Q89" s="4"/>
      <c r="R89" s="4"/>
      <c r="S89" s="4"/>
      <c r="T89" s="4"/>
      <c r="U89" s="4"/>
      <c r="V89" s="4"/>
      <c r="W89" s="4"/>
      <c r="X89" s="4"/>
      <c r="Y89" s="4"/>
      <c r="Z89" s="4"/>
      <c r="AA89" s="4"/>
      <c r="AB89" s="3"/>
      <c r="AG89" s="2"/>
    </row>
    <row r="90" spans="1:33" ht="36" customHeight="1">
      <c r="A90" s="5"/>
      <c r="B90" s="13"/>
      <c r="C90" s="5"/>
      <c r="D90" s="4"/>
      <c r="E90" s="4"/>
      <c r="F90" s="4"/>
      <c r="G90" s="4"/>
      <c r="H90" s="4"/>
      <c r="I90" s="4"/>
      <c r="J90" s="4"/>
      <c r="K90" s="4"/>
      <c r="L90" s="4"/>
      <c r="M90" s="4"/>
      <c r="N90" s="4"/>
      <c r="O90" s="4"/>
      <c r="P90" s="4"/>
      <c r="Q90" s="4"/>
      <c r="R90" s="4"/>
      <c r="S90" s="4"/>
      <c r="T90" s="4"/>
      <c r="U90" s="4"/>
      <c r="V90" s="4"/>
      <c r="W90" s="4"/>
      <c r="X90" s="4"/>
      <c r="Y90" s="4"/>
      <c r="Z90" s="4"/>
      <c r="AA90" s="4"/>
      <c r="AB90" s="3"/>
      <c r="AG90" s="2"/>
    </row>
    <row r="91" spans="1:33" ht="35.25" customHeight="1">
      <c r="A91" s="5"/>
      <c r="B91" s="13"/>
      <c r="C91" s="5"/>
      <c r="D91" s="4"/>
      <c r="E91" s="4"/>
      <c r="F91" s="4"/>
      <c r="G91" s="4"/>
      <c r="H91" s="4"/>
      <c r="I91" s="4"/>
      <c r="J91" s="4"/>
      <c r="K91" s="4"/>
      <c r="L91" s="4"/>
      <c r="M91" s="4"/>
      <c r="N91" s="4"/>
      <c r="O91" s="4"/>
      <c r="P91" s="4"/>
      <c r="Q91" s="4"/>
      <c r="R91" s="4"/>
      <c r="S91" s="4"/>
      <c r="T91" s="4"/>
      <c r="U91" s="4"/>
      <c r="V91" s="4"/>
      <c r="W91" s="4"/>
      <c r="X91" s="4"/>
      <c r="Y91" s="4"/>
      <c r="Z91" s="4"/>
      <c r="AA91" s="4"/>
      <c r="AB91" s="3"/>
      <c r="AG91" s="2"/>
    </row>
    <row r="92" spans="1:33" ht="32.25" customHeight="1">
      <c r="A92" s="5"/>
      <c r="B92" s="13"/>
      <c r="C92" s="5"/>
      <c r="D92" s="4"/>
      <c r="E92" s="4"/>
      <c r="F92" s="4"/>
      <c r="G92" s="4"/>
      <c r="H92" s="4"/>
      <c r="I92" s="4"/>
      <c r="J92" s="4"/>
      <c r="K92" s="4"/>
      <c r="L92" s="4"/>
      <c r="M92" s="4"/>
      <c r="N92" s="4"/>
      <c r="O92" s="4"/>
      <c r="P92" s="4"/>
      <c r="Q92" s="4"/>
      <c r="R92" s="4"/>
      <c r="S92" s="4"/>
      <c r="T92" s="4"/>
      <c r="U92" s="4"/>
      <c r="V92" s="4"/>
      <c r="W92" s="4"/>
      <c r="X92" s="4"/>
      <c r="Y92" s="4"/>
      <c r="Z92" s="4"/>
      <c r="AA92" s="4"/>
      <c r="AB92" s="3"/>
      <c r="AG92" s="2"/>
    </row>
    <row r="93" spans="1:33" ht="23.25" customHeight="1">
      <c r="A93" s="5"/>
      <c r="B93" s="13"/>
      <c r="C93" s="5"/>
      <c r="D93" s="4"/>
      <c r="E93" s="4"/>
      <c r="F93" s="4"/>
      <c r="G93" s="4"/>
      <c r="H93" s="4"/>
      <c r="I93" s="4"/>
      <c r="J93" s="4"/>
      <c r="K93" s="4"/>
      <c r="L93" s="4"/>
      <c r="M93" s="4"/>
      <c r="N93" s="4"/>
      <c r="O93" s="4"/>
      <c r="P93" s="4"/>
      <c r="Q93" s="4"/>
      <c r="R93" s="4"/>
      <c r="S93" s="4"/>
      <c r="T93" s="4"/>
      <c r="U93" s="4"/>
      <c r="V93" s="4"/>
      <c r="W93" s="4"/>
      <c r="X93" s="4"/>
      <c r="Y93" s="4"/>
      <c r="Z93" s="4"/>
      <c r="AA93" s="4"/>
      <c r="AB93" s="3"/>
      <c r="AG93" s="2"/>
    </row>
    <row r="94" spans="1:33" ht="15.75" customHeight="1">
      <c r="A94" s="5"/>
      <c r="B94" s="13"/>
      <c r="C94" s="5"/>
      <c r="D94" s="4"/>
      <c r="E94" s="4"/>
      <c r="F94" s="4"/>
      <c r="G94" s="4"/>
      <c r="H94" s="4"/>
      <c r="I94" s="4"/>
      <c r="J94" s="4"/>
      <c r="K94" s="4"/>
      <c r="L94" s="4"/>
      <c r="M94" s="4"/>
      <c r="N94" s="4"/>
      <c r="O94" s="4"/>
      <c r="P94" s="4"/>
      <c r="Q94" s="4"/>
      <c r="R94" s="4"/>
      <c r="S94" s="4"/>
      <c r="T94" s="4"/>
      <c r="U94" s="4"/>
      <c r="V94" s="4"/>
      <c r="W94" s="4"/>
      <c r="X94" s="4"/>
      <c r="Y94" s="4"/>
      <c r="Z94" s="4"/>
      <c r="AA94" s="4"/>
      <c r="AB94" s="3"/>
      <c r="AG94" s="2"/>
    </row>
    <row r="95" spans="1:33" ht="20.25" customHeight="1">
      <c r="A95" s="5"/>
      <c r="B95" s="13"/>
      <c r="C95" s="5"/>
      <c r="D95" s="4"/>
      <c r="E95" s="4"/>
      <c r="F95" s="4"/>
      <c r="G95" s="4"/>
      <c r="H95" s="4"/>
      <c r="I95" s="4"/>
      <c r="J95" s="4"/>
      <c r="K95" s="4"/>
      <c r="L95" s="4"/>
      <c r="M95" s="4"/>
      <c r="N95" s="4"/>
      <c r="O95" s="4"/>
      <c r="P95" s="4"/>
      <c r="Q95" s="4"/>
      <c r="R95" s="4"/>
      <c r="S95" s="4"/>
      <c r="T95" s="4"/>
      <c r="U95" s="4"/>
      <c r="V95" s="4"/>
      <c r="W95" s="4"/>
      <c r="X95" s="4"/>
      <c r="Y95" s="4"/>
      <c r="Z95" s="4"/>
      <c r="AA95" s="4"/>
      <c r="AB95" s="3"/>
      <c r="AG95" s="2"/>
    </row>
    <row r="96" spans="1:33" ht="27.75" customHeight="1">
      <c r="A96" s="5"/>
      <c r="B96" s="13"/>
      <c r="C96" s="5"/>
      <c r="D96" s="4"/>
      <c r="E96" s="4"/>
      <c r="F96" s="4"/>
      <c r="G96" s="4"/>
      <c r="H96" s="4"/>
      <c r="I96" s="4"/>
      <c r="J96" s="4"/>
      <c r="K96" s="4"/>
      <c r="L96" s="4"/>
      <c r="M96" s="4"/>
      <c r="N96" s="4"/>
      <c r="O96" s="4"/>
      <c r="P96" s="4"/>
      <c r="Q96" s="4"/>
      <c r="R96" s="4"/>
      <c r="S96" s="4"/>
      <c r="T96" s="4"/>
      <c r="U96" s="4"/>
      <c r="V96" s="4"/>
      <c r="W96" s="4"/>
      <c r="X96" s="4"/>
      <c r="Y96" s="4"/>
      <c r="Z96" s="4"/>
      <c r="AA96" s="4"/>
      <c r="AB96" s="3"/>
      <c r="AG96" s="2"/>
    </row>
    <row r="97" spans="1:33" ht="28.5" customHeight="1">
      <c r="A97" s="5"/>
      <c r="B97" s="13"/>
      <c r="C97" s="5"/>
      <c r="D97" s="4"/>
      <c r="E97" s="4"/>
      <c r="F97" s="4"/>
      <c r="G97" s="4"/>
      <c r="H97" s="4"/>
      <c r="I97" s="4"/>
      <c r="J97" s="4"/>
      <c r="K97" s="4"/>
      <c r="L97" s="4"/>
      <c r="M97" s="4"/>
      <c r="N97" s="4"/>
      <c r="O97" s="4"/>
      <c r="P97" s="4"/>
      <c r="Q97" s="4"/>
      <c r="R97" s="4"/>
      <c r="S97" s="4"/>
      <c r="T97" s="4"/>
      <c r="U97" s="4"/>
      <c r="V97" s="4"/>
      <c r="W97" s="4"/>
      <c r="X97" s="4"/>
      <c r="Y97" s="4"/>
      <c r="Z97" s="4"/>
      <c r="AA97" s="4"/>
      <c r="AB97" s="3"/>
      <c r="AG97" s="2"/>
    </row>
    <row r="98" spans="1:33" ht="42" customHeight="1">
      <c r="A98" s="5"/>
      <c r="B98" s="13"/>
      <c r="C98" s="5"/>
      <c r="D98" s="4"/>
      <c r="E98" s="4"/>
      <c r="F98" s="4"/>
      <c r="G98" s="4"/>
      <c r="H98" s="4"/>
      <c r="I98" s="4"/>
      <c r="J98" s="4"/>
      <c r="K98" s="4"/>
      <c r="L98" s="4"/>
      <c r="M98" s="4"/>
      <c r="N98" s="4"/>
      <c r="O98" s="4"/>
      <c r="P98" s="4"/>
      <c r="Q98" s="4"/>
      <c r="R98" s="4"/>
      <c r="S98" s="4"/>
      <c r="T98" s="4"/>
      <c r="U98" s="4"/>
      <c r="V98" s="4"/>
      <c r="W98" s="4"/>
      <c r="X98" s="4"/>
      <c r="Y98" s="4"/>
      <c r="Z98" s="4"/>
      <c r="AA98" s="4"/>
      <c r="AB98" s="3"/>
      <c r="AG98" s="2"/>
    </row>
    <row r="99" spans="1:33" ht="18.75" customHeight="1">
      <c r="A99" s="5"/>
      <c r="B99" s="13"/>
      <c r="C99" s="5"/>
      <c r="D99" s="4"/>
      <c r="E99" s="4"/>
      <c r="F99" s="4"/>
      <c r="G99" s="4"/>
      <c r="H99" s="4"/>
      <c r="I99" s="4"/>
      <c r="J99" s="4"/>
      <c r="K99" s="4"/>
      <c r="L99" s="4"/>
      <c r="M99" s="4"/>
      <c r="N99" s="4"/>
      <c r="O99" s="4"/>
      <c r="P99" s="4"/>
      <c r="Q99" s="4"/>
      <c r="R99" s="4"/>
      <c r="S99" s="4"/>
      <c r="T99" s="4"/>
      <c r="U99" s="4"/>
      <c r="V99" s="4"/>
      <c r="W99" s="4"/>
      <c r="X99" s="4"/>
      <c r="Y99" s="4"/>
      <c r="Z99" s="4"/>
      <c r="AA99" s="4"/>
      <c r="AB99" s="3"/>
      <c r="AG99" s="2"/>
    </row>
    <row r="100" spans="1:33" ht="37.5" customHeight="1">
      <c r="A100" s="5"/>
      <c r="B100" s="13"/>
      <c r="C100" s="5"/>
      <c r="D100" s="4"/>
      <c r="E100" s="4"/>
      <c r="F100" s="4"/>
      <c r="G100" s="4"/>
      <c r="H100" s="4"/>
      <c r="I100" s="4"/>
      <c r="J100" s="4"/>
      <c r="K100" s="4"/>
      <c r="L100" s="4"/>
      <c r="M100" s="4"/>
      <c r="N100" s="4"/>
      <c r="O100" s="4"/>
      <c r="P100" s="4"/>
      <c r="Q100" s="4"/>
      <c r="R100" s="4"/>
      <c r="S100" s="4"/>
      <c r="T100" s="4"/>
      <c r="U100" s="4"/>
      <c r="V100" s="4"/>
      <c r="W100" s="4"/>
      <c r="X100" s="4"/>
      <c r="Y100" s="4"/>
      <c r="Z100" s="4"/>
      <c r="AA100" s="4"/>
      <c r="AB100" s="3"/>
      <c r="AG100" s="2"/>
    </row>
    <row r="101" spans="1:33" ht="15" customHeight="1">
      <c r="A101" s="5"/>
      <c r="B101" s="13"/>
      <c r="C101" s="5"/>
      <c r="D101" s="4"/>
      <c r="E101" s="4"/>
      <c r="F101" s="4"/>
      <c r="G101" s="4"/>
      <c r="H101" s="4"/>
      <c r="I101" s="4"/>
      <c r="J101" s="4"/>
      <c r="K101" s="4"/>
      <c r="L101" s="4"/>
      <c r="M101" s="4"/>
      <c r="N101" s="4"/>
      <c r="O101" s="4"/>
      <c r="P101" s="4"/>
      <c r="Q101" s="4"/>
      <c r="R101" s="4"/>
      <c r="S101" s="4"/>
      <c r="T101" s="4"/>
      <c r="U101" s="4"/>
      <c r="V101" s="4"/>
      <c r="W101" s="4"/>
      <c r="X101" s="4"/>
      <c r="Y101" s="4"/>
      <c r="Z101" s="4"/>
      <c r="AA101" s="4"/>
      <c r="AB101" s="3"/>
      <c r="AG101" s="2"/>
    </row>
    <row r="102" spans="1:33" ht="15" customHeight="1">
      <c r="A102" s="5"/>
      <c r="B102" s="13"/>
      <c r="C102" s="5"/>
      <c r="D102" s="4"/>
      <c r="E102" s="4"/>
      <c r="F102" s="4"/>
      <c r="G102" s="4"/>
      <c r="H102" s="4"/>
      <c r="I102" s="4"/>
      <c r="J102" s="4"/>
      <c r="K102" s="4"/>
      <c r="L102" s="4"/>
      <c r="M102" s="4"/>
      <c r="N102" s="4"/>
      <c r="O102" s="4"/>
      <c r="P102" s="4"/>
      <c r="Q102" s="4"/>
      <c r="R102" s="4"/>
      <c r="S102" s="4"/>
      <c r="T102" s="4"/>
      <c r="U102" s="4"/>
      <c r="V102" s="4"/>
      <c r="W102" s="4"/>
      <c r="X102" s="4"/>
      <c r="Y102" s="4"/>
      <c r="Z102" s="4"/>
      <c r="AA102" s="4"/>
      <c r="AB102" s="3"/>
      <c r="AG102" s="2"/>
    </row>
    <row r="103" spans="1:33" ht="15" customHeight="1">
      <c r="A103" s="5"/>
      <c r="B103" s="13"/>
      <c r="C103" s="5"/>
      <c r="D103" s="4"/>
      <c r="E103" s="4"/>
      <c r="F103" s="4"/>
      <c r="G103" s="4"/>
      <c r="H103" s="4"/>
      <c r="I103" s="4"/>
      <c r="J103" s="4"/>
      <c r="K103" s="4"/>
      <c r="L103" s="4"/>
      <c r="M103" s="4"/>
      <c r="N103" s="4"/>
      <c r="O103" s="4"/>
      <c r="P103" s="4"/>
      <c r="Q103" s="4"/>
      <c r="R103" s="4"/>
      <c r="S103" s="4"/>
      <c r="T103" s="4"/>
      <c r="U103" s="4"/>
      <c r="V103" s="4"/>
      <c r="W103" s="4"/>
      <c r="X103" s="4"/>
      <c r="Y103" s="4"/>
      <c r="Z103" s="4"/>
      <c r="AA103" s="4"/>
      <c r="AB103" s="3"/>
      <c r="AG103" s="2"/>
    </row>
    <row r="104" spans="1:33" ht="15" customHeight="1">
      <c r="A104" s="5"/>
      <c r="B104" s="13"/>
      <c r="C104" s="5"/>
      <c r="D104" s="4"/>
      <c r="E104" s="4"/>
      <c r="F104" s="4"/>
      <c r="G104" s="4"/>
      <c r="H104" s="4"/>
      <c r="I104" s="4"/>
      <c r="J104" s="4"/>
      <c r="K104" s="4"/>
      <c r="L104" s="4"/>
      <c r="M104" s="4"/>
      <c r="N104" s="4"/>
      <c r="O104" s="4"/>
      <c r="P104" s="4"/>
      <c r="Q104" s="4"/>
      <c r="R104" s="4"/>
      <c r="S104" s="4"/>
      <c r="T104" s="4"/>
      <c r="U104" s="4"/>
      <c r="V104" s="4"/>
      <c r="W104" s="4"/>
      <c r="X104" s="4"/>
      <c r="Y104" s="4"/>
      <c r="Z104" s="4"/>
      <c r="AA104" s="4"/>
      <c r="AB104" s="3"/>
      <c r="AG104" s="2"/>
    </row>
    <row r="105" spans="1:33">
      <c r="A105" s="5"/>
      <c r="B105" s="13"/>
      <c r="C105" s="5"/>
      <c r="D105" s="4"/>
      <c r="E105" s="4"/>
      <c r="F105" s="4"/>
      <c r="G105" s="4"/>
      <c r="H105" s="4"/>
      <c r="I105" s="4"/>
      <c r="J105" s="4"/>
      <c r="K105" s="4"/>
      <c r="L105" s="4"/>
      <c r="M105" s="4"/>
      <c r="N105" s="4"/>
      <c r="O105" s="4"/>
      <c r="P105" s="4"/>
      <c r="Q105" s="4"/>
      <c r="R105" s="4"/>
      <c r="S105" s="4"/>
      <c r="T105" s="4"/>
      <c r="U105" s="4"/>
      <c r="V105" s="4"/>
      <c r="W105" s="4"/>
      <c r="X105" s="4"/>
      <c r="Y105" s="4"/>
      <c r="Z105" s="4"/>
      <c r="AA105" s="4"/>
      <c r="AB105" s="3"/>
      <c r="AG105" s="2"/>
    </row>
    <row r="106" spans="1:33">
      <c r="A106" s="5"/>
      <c r="B106" s="13"/>
      <c r="C106" s="5"/>
      <c r="D106" s="4"/>
      <c r="E106" s="4"/>
      <c r="F106" s="4"/>
      <c r="G106" s="4"/>
      <c r="H106" s="4"/>
      <c r="I106" s="4"/>
      <c r="J106" s="4"/>
      <c r="K106" s="4"/>
      <c r="L106" s="4"/>
      <c r="M106" s="4"/>
      <c r="N106" s="4"/>
      <c r="O106" s="4"/>
      <c r="P106" s="4"/>
      <c r="Q106" s="4"/>
      <c r="R106" s="4"/>
      <c r="S106" s="4"/>
      <c r="T106" s="4"/>
      <c r="U106" s="4"/>
      <c r="V106" s="4"/>
      <c r="W106" s="4"/>
      <c r="X106" s="4"/>
      <c r="Y106" s="4"/>
      <c r="Z106" s="4"/>
      <c r="AA106" s="4"/>
      <c r="AB106" s="3"/>
      <c r="AG106" s="2"/>
    </row>
    <row r="107" spans="1:33">
      <c r="A107" s="5"/>
      <c r="B107" s="13"/>
      <c r="C107" s="5"/>
      <c r="D107" s="4"/>
      <c r="E107" s="4"/>
      <c r="F107" s="4"/>
      <c r="G107" s="4"/>
      <c r="H107" s="4"/>
      <c r="I107" s="4"/>
      <c r="J107" s="4"/>
      <c r="K107" s="4"/>
      <c r="L107" s="4"/>
      <c r="M107" s="4"/>
      <c r="N107" s="4"/>
      <c r="O107" s="4"/>
      <c r="P107" s="4"/>
      <c r="Q107" s="4"/>
      <c r="R107" s="4"/>
      <c r="S107" s="4"/>
      <c r="T107" s="4"/>
      <c r="U107" s="4"/>
      <c r="V107" s="4"/>
      <c r="W107" s="4"/>
      <c r="X107" s="4"/>
      <c r="Y107" s="4"/>
      <c r="Z107" s="4"/>
      <c r="AA107" s="4"/>
      <c r="AB107" s="3"/>
      <c r="AG107" s="2"/>
    </row>
    <row r="108" spans="1:33">
      <c r="A108" s="5"/>
      <c r="B108" s="13"/>
      <c r="C108" s="5"/>
      <c r="D108" s="4"/>
      <c r="E108" s="4"/>
      <c r="F108" s="4"/>
      <c r="G108" s="4"/>
      <c r="H108" s="4"/>
      <c r="I108" s="4"/>
      <c r="J108" s="4"/>
      <c r="K108" s="4"/>
      <c r="L108" s="4"/>
      <c r="M108" s="4"/>
      <c r="N108" s="4"/>
      <c r="O108" s="4"/>
      <c r="P108" s="4"/>
      <c r="Q108" s="4"/>
      <c r="R108" s="4"/>
      <c r="S108" s="4"/>
      <c r="T108" s="4"/>
      <c r="U108" s="4"/>
      <c r="V108" s="4"/>
      <c r="W108" s="4"/>
      <c r="X108" s="4"/>
      <c r="Y108" s="4"/>
      <c r="Z108" s="4"/>
      <c r="AA108" s="4"/>
      <c r="AB108" s="3"/>
      <c r="AG108" s="2"/>
    </row>
    <row r="109" spans="1:33">
      <c r="A109" s="5"/>
      <c r="B109" s="13"/>
      <c r="C109" s="5"/>
      <c r="D109" s="4"/>
      <c r="E109" s="4"/>
      <c r="F109" s="4"/>
      <c r="G109" s="4"/>
      <c r="H109" s="4"/>
      <c r="I109" s="4"/>
      <c r="J109" s="4"/>
      <c r="K109" s="4"/>
      <c r="L109" s="4"/>
      <c r="M109" s="4"/>
      <c r="N109" s="4"/>
      <c r="O109" s="4"/>
      <c r="P109" s="4"/>
      <c r="Q109" s="4"/>
      <c r="R109" s="4"/>
      <c r="S109" s="4"/>
      <c r="T109" s="4"/>
      <c r="U109" s="4"/>
      <c r="V109" s="4"/>
      <c r="W109" s="4"/>
      <c r="X109" s="4"/>
      <c r="Y109" s="4"/>
      <c r="Z109" s="4"/>
      <c r="AA109" s="4"/>
      <c r="AB109" s="3"/>
      <c r="AG109" s="2"/>
    </row>
    <row r="110" spans="1:33">
      <c r="A110" s="5"/>
      <c r="B110" s="13"/>
      <c r="C110" s="5"/>
      <c r="D110" s="4"/>
      <c r="E110" s="4"/>
      <c r="F110" s="4"/>
      <c r="G110" s="4"/>
      <c r="H110" s="4"/>
      <c r="I110" s="4"/>
      <c r="J110" s="4"/>
      <c r="K110" s="4"/>
      <c r="L110" s="4"/>
      <c r="M110" s="4"/>
      <c r="N110" s="4"/>
      <c r="O110" s="4"/>
      <c r="P110" s="4"/>
      <c r="Q110" s="4"/>
      <c r="R110" s="4"/>
      <c r="S110" s="4"/>
      <c r="T110" s="4"/>
      <c r="U110" s="4"/>
      <c r="V110" s="4"/>
      <c r="W110" s="4"/>
      <c r="X110" s="4"/>
      <c r="Y110" s="4"/>
      <c r="Z110" s="4"/>
      <c r="AA110" s="4"/>
      <c r="AB110" s="3"/>
      <c r="AG110" s="2"/>
    </row>
    <row r="111" spans="1:33">
      <c r="A111" s="5"/>
      <c r="B111" s="13"/>
      <c r="C111" s="5"/>
      <c r="D111" s="4"/>
      <c r="E111" s="4"/>
      <c r="F111" s="4"/>
      <c r="G111" s="4"/>
      <c r="H111" s="4"/>
      <c r="I111" s="4"/>
      <c r="J111" s="4"/>
      <c r="K111" s="4"/>
      <c r="L111" s="4"/>
      <c r="M111" s="4"/>
      <c r="N111" s="4"/>
      <c r="O111" s="4"/>
      <c r="P111" s="4"/>
      <c r="Q111" s="4"/>
      <c r="R111" s="4"/>
      <c r="S111" s="4"/>
      <c r="T111" s="4"/>
      <c r="U111" s="4"/>
      <c r="V111" s="4"/>
      <c r="W111" s="4"/>
      <c r="X111" s="4"/>
      <c r="Y111" s="4"/>
      <c r="Z111" s="4"/>
      <c r="AA111" s="4"/>
      <c r="AB111" s="3"/>
      <c r="AG111" s="2"/>
    </row>
    <row r="112" spans="1:33">
      <c r="A112" s="5"/>
      <c r="B112" s="13"/>
      <c r="C112" s="5"/>
      <c r="D112" s="4"/>
      <c r="E112" s="4"/>
      <c r="F112" s="4"/>
      <c r="G112" s="4"/>
      <c r="H112" s="4"/>
      <c r="I112" s="4"/>
      <c r="J112" s="4"/>
      <c r="K112" s="4"/>
      <c r="L112" s="4"/>
      <c r="M112" s="4"/>
      <c r="N112" s="4"/>
      <c r="O112" s="4"/>
      <c r="P112" s="4"/>
      <c r="Q112" s="4"/>
      <c r="R112" s="4"/>
      <c r="S112" s="4"/>
      <c r="T112" s="4"/>
      <c r="U112" s="4"/>
      <c r="V112" s="4"/>
      <c r="W112" s="4"/>
      <c r="X112" s="4"/>
      <c r="Y112" s="4"/>
      <c r="Z112" s="4"/>
      <c r="AA112" s="4"/>
      <c r="AB112" s="3"/>
      <c r="AG112" s="2"/>
    </row>
    <row r="113" spans="1:44">
      <c r="A113" s="5"/>
      <c r="B113" s="13"/>
      <c r="C113" s="5"/>
      <c r="D113" s="4"/>
      <c r="E113" s="4"/>
      <c r="F113" s="4"/>
      <c r="G113" s="4"/>
      <c r="H113" s="4"/>
      <c r="I113" s="4"/>
      <c r="J113" s="4"/>
      <c r="K113" s="4"/>
      <c r="L113" s="4"/>
      <c r="M113" s="4"/>
      <c r="N113" s="4"/>
      <c r="O113" s="4"/>
      <c r="P113" s="4"/>
      <c r="Q113" s="4"/>
      <c r="R113" s="4"/>
      <c r="S113" s="4"/>
      <c r="T113" s="4"/>
      <c r="U113" s="4"/>
      <c r="V113" s="4"/>
      <c r="W113" s="4"/>
      <c r="X113" s="4"/>
      <c r="Y113" s="4"/>
      <c r="Z113" s="4"/>
      <c r="AA113" s="4"/>
      <c r="AB113" s="3"/>
      <c r="AG113" s="2"/>
    </row>
    <row r="114" spans="1:44">
      <c r="A114" s="5"/>
      <c r="B114" s="13"/>
      <c r="C114" s="5"/>
      <c r="D114" s="4"/>
      <c r="E114" s="4"/>
      <c r="F114" s="4"/>
      <c r="G114" s="4"/>
      <c r="H114" s="4"/>
      <c r="I114" s="4"/>
      <c r="J114" s="4"/>
      <c r="K114" s="4"/>
      <c r="L114" s="4"/>
      <c r="M114" s="4"/>
      <c r="N114" s="4"/>
      <c r="O114" s="4"/>
      <c r="P114" s="4"/>
      <c r="Q114" s="4"/>
      <c r="R114" s="4"/>
      <c r="S114" s="4"/>
      <c r="T114" s="4"/>
      <c r="U114" s="4"/>
      <c r="V114" s="4"/>
      <c r="W114" s="4"/>
      <c r="X114" s="4"/>
      <c r="Y114" s="4"/>
      <c r="Z114" s="4"/>
      <c r="AA114" s="4"/>
      <c r="AB114" s="3"/>
      <c r="AG114" s="2"/>
    </row>
    <row r="115" spans="1:44">
      <c r="A115" s="5"/>
      <c r="B115" s="13"/>
      <c r="C115" s="5"/>
      <c r="D115" s="4"/>
      <c r="E115" s="4"/>
      <c r="F115" s="4"/>
      <c r="G115" s="4"/>
      <c r="H115" s="4"/>
      <c r="I115" s="4"/>
      <c r="J115" s="4"/>
      <c r="K115" s="4"/>
      <c r="L115" s="4"/>
      <c r="M115" s="4"/>
      <c r="N115" s="4"/>
      <c r="O115" s="4"/>
      <c r="P115" s="4"/>
      <c r="Q115" s="4"/>
      <c r="R115" s="4"/>
      <c r="S115" s="4"/>
      <c r="T115" s="4"/>
      <c r="U115" s="4"/>
      <c r="V115" s="4"/>
      <c r="W115" s="4"/>
      <c r="X115" s="4"/>
      <c r="Y115" s="4"/>
      <c r="Z115" s="4"/>
      <c r="AA115" s="4"/>
      <c r="AB115" s="3"/>
      <c r="AG115" s="2"/>
    </row>
    <row r="116" spans="1:44">
      <c r="A116" s="5"/>
      <c r="B116" s="13"/>
      <c r="C116" s="5"/>
      <c r="D116" s="4"/>
      <c r="E116" s="4"/>
      <c r="F116" s="4"/>
      <c r="G116" s="4"/>
      <c r="H116" s="4"/>
      <c r="I116" s="4"/>
      <c r="J116" s="4"/>
      <c r="K116" s="4"/>
      <c r="L116" s="4"/>
      <c r="M116" s="4"/>
      <c r="N116" s="4"/>
      <c r="O116" s="4"/>
      <c r="P116" s="4"/>
      <c r="Q116" s="4"/>
      <c r="R116" s="4"/>
      <c r="S116" s="4"/>
      <c r="T116" s="4"/>
      <c r="U116" s="4"/>
      <c r="V116" s="4"/>
      <c r="W116" s="4"/>
      <c r="X116" s="4"/>
      <c r="Y116" s="4"/>
      <c r="Z116" s="4"/>
      <c r="AA116" s="4"/>
      <c r="AB116" s="3"/>
      <c r="AG116" s="2"/>
    </row>
    <row r="117" spans="1:44">
      <c r="A117" s="5"/>
      <c r="B117" s="13"/>
      <c r="C117" s="5"/>
      <c r="D117" s="4"/>
      <c r="E117" s="4"/>
      <c r="F117" s="4"/>
      <c r="G117" s="4"/>
      <c r="H117" s="4"/>
      <c r="I117" s="4"/>
      <c r="J117" s="4"/>
      <c r="K117" s="4"/>
      <c r="L117" s="4"/>
      <c r="M117" s="4"/>
      <c r="N117" s="4"/>
      <c r="O117" s="4"/>
      <c r="P117" s="4"/>
      <c r="Q117" s="4"/>
      <c r="R117" s="4"/>
      <c r="S117" s="4"/>
      <c r="T117" s="4"/>
      <c r="U117" s="4"/>
      <c r="V117" s="4"/>
      <c r="W117" s="4"/>
      <c r="X117" s="4"/>
      <c r="Y117" s="4"/>
      <c r="Z117" s="4"/>
      <c r="AA117" s="4"/>
      <c r="AB117" s="3"/>
      <c r="AG117" s="2"/>
    </row>
    <row r="118" spans="1:44">
      <c r="A118" s="5"/>
      <c r="B118" s="13"/>
      <c r="C118" s="5"/>
      <c r="D118" s="4"/>
      <c r="E118" s="4"/>
      <c r="F118" s="4"/>
      <c r="G118" s="4"/>
      <c r="H118" s="4"/>
      <c r="I118" s="4"/>
      <c r="J118" s="4"/>
      <c r="K118" s="4"/>
      <c r="L118" s="4"/>
      <c r="M118" s="4"/>
      <c r="N118" s="4"/>
      <c r="O118" s="4"/>
      <c r="P118" s="4"/>
      <c r="Q118" s="4"/>
      <c r="R118" s="4"/>
      <c r="S118" s="4"/>
      <c r="T118" s="4"/>
      <c r="U118" s="4"/>
      <c r="V118" s="4"/>
      <c r="W118" s="4"/>
      <c r="X118" s="4"/>
      <c r="Y118" s="4"/>
      <c r="Z118" s="4"/>
      <c r="AA118" s="4"/>
      <c r="AB118" s="3"/>
      <c r="AG118" s="2"/>
    </row>
    <row r="119" spans="1:44">
      <c r="A119" s="5"/>
      <c r="B119" s="13"/>
      <c r="C119" s="5"/>
      <c r="D119" s="4"/>
      <c r="E119" s="4"/>
      <c r="F119" s="4"/>
      <c r="G119" s="4"/>
      <c r="H119" s="4"/>
      <c r="J119" s="4"/>
      <c r="K119" s="4"/>
      <c r="L119" s="4"/>
      <c r="M119" s="4"/>
      <c r="N119" s="4"/>
      <c r="O119" s="4"/>
      <c r="P119" s="4"/>
      <c r="Q119" s="4"/>
      <c r="R119" s="4"/>
      <c r="S119" s="4"/>
      <c r="T119" s="4"/>
      <c r="U119" s="4"/>
      <c r="V119" s="4"/>
      <c r="W119" s="4"/>
      <c r="X119" s="4"/>
      <c r="Y119" s="4"/>
      <c r="Z119" s="4"/>
      <c r="AA119" s="4"/>
      <c r="AB119" s="3"/>
      <c r="AG119" s="2"/>
    </row>
    <row r="120" spans="1:44">
      <c r="A120" s="5"/>
      <c r="B120" s="13"/>
      <c r="C120" s="5"/>
      <c r="D120" s="4"/>
      <c r="E120" s="4"/>
      <c r="F120" s="4"/>
      <c r="G120" s="4"/>
      <c r="H120" s="4"/>
      <c r="I120" s="8"/>
      <c r="J120" s="4"/>
      <c r="K120" s="4"/>
      <c r="L120" s="4"/>
      <c r="M120" s="4"/>
      <c r="N120" s="4"/>
      <c r="O120" s="4"/>
      <c r="P120" s="4"/>
      <c r="Q120" s="4"/>
      <c r="R120" s="4"/>
      <c r="S120" s="4"/>
      <c r="T120" s="4"/>
      <c r="U120" s="4"/>
      <c r="V120" s="4"/>
      <c r="W120" s="4"/>
      <c r="X120" s="4"/>
      <c r="Y120" s="4"/>
      <c r="Z120" s="4"/>
      <c r="AA120" s="4"/>
      <c r="AB120" s="3"/>
      <c r="AG120" s="2"/>
    </row>
    <row r="121" spans="1:44">
      <c r="AG121" s="2"/>
    </row>
    <row r="122" spans="1:44">
      <c r="J122" s="8"/>
      <c r="K122" s="8"/>
      <c r="L122" s="8"/>
      <c r="M122" s="8"/>
      <c r="N122" s="8"/>
      <c r="O122" s="8"/>
      <c r="P122" s="8"/>
      <c r="Q122" s="8"/>
      <c r="R122" s="8"/>
      <c r="S122" s="8"/>
      <c r="T122" s="8"/>
      <c r="U122" s="8"/>
      <c r="V122" s="8"/>
      <c r="AG122" s="2"/>
    </row>
    <row r="123" spans="1:44">
      <c r="AG123" s="2"/>
    </row>
    <row r="124" spans="1:44">
      <c r="AG124" s="2"/>
    </row>
    <row r="125" spans="1:44">
      <c r="AG125" s="2"/>
    </row>
    <row r="126" spans="1:44">
      <c r="AG126" s="2"/>
    </row>
    <row r="127" spans="1:44">
      <c r="AG127" s="2"/>
    </row>
    <row r="128" spans="1:44">
      <c r="AG128" s="2"/>
      <c r="AR128" s="2" t="s">
        <v>0</v>
      </c>
    </row>
    <row r="129" spans="33:33">
      <c r="AG129" s="2"/>
    </row>
    <row r="130" spans="33:33">
      <c r="AG130" s="2"/>
    </row>
    <row r="131" spans="33:33">
      <c r="AG131" s="2"/>
    </row>
    <row r="132" spans="33:33">
      <c r="AG132" s="2"/>
    </row>
    <row r="133" spans="33:33">
      <c r="AG133" s="2"/>
    </row>
    <row r="134" spans="33:33">
      <c r="AG134" s="2"/>
    </row>
    <row r="135" spans="33:33">
      <c r="AG135" s="2"/>
    </row>
    <row r="136" spans="33:33">
      <c r="AG136" s="2"/>
    </row>
    <row r="137" spans="33:33">
      <c r="AG137" s="2"/>
    </row>
    <row r="138" spans="33:33">
      <c r="AG138" s="2"/>
    </row>
    <row r="139" spans="33:33">
      <c r="AG139" s="2"/>
    </row>
    <row r="140" spans="33:33">
      <c r="AG140" s="2"/>
    </row>
    <row r="141" spans="33:33">
      <c r="AG141" s="2"/>
    </row>
    <row r="142" spans="33:33">
      <c r="AG142" s="2"/>
    </row>
    <row r="143" spans="33:33">
      <c r="AG143" s="2"/>
    </row>
    <row r="144" spans="33:33">
      <c r="AG144" s="2"/>
    </row>
    <row r="145" spans="33:33">
      <c r="AG145" s="2"/>
    </row>
    <row r="146" spans="33:33">
      <c r="AG146" s="2"/>
    </row>
    <row r="147" spans="33:33">
      <c r="AG147" s="2"/>
    </row>
    <row r="148" spans="33:33">
      <c r="AG148" s="2"/>
    </row>
    <row r="149" spans="33:33">
      <c r="AG149" s="2"/>
    </row>
    <row r="150" spans="33:33">
      <c r="AG150" s="2"/>
    </row>
    <row r="151" spans="33:33">
      <c r="AG151" s="2"/>
    </row>
    <row r="152" spans="33:33">
      <c r="AG152" s="2"/>
    </row>
    <row r="153" spans="33:33">
      <c r="AG153" s="2"/>
    </row>
    <row r="154" spans="33:33">
      <c r="AG154" s="2"/>
    </row>
    <row r="155" spans="33:33">
      <c r="AG155" s="2"/>
    </row>
    <row r="156" spans="33:33">
      <c r="AG156" s="2"/>
    </row>
    <row r="157" spans="33:33">
      <c r="AG157" s="2"/>
    </row>
    <row r="158" spans="33:33">
      <c r="AG158" s="2"/>
    </row>
    <row r="159" spans="33:33">
      <c r="AG159" s="2"/>
    </row>
    <row r="160" spans="33:33">
      <c r="AG160" s="2"/>
    </row>
    <row r="161" spans="33:33">
      <c r="AG161" s="2"/>
    </row>
    <row r="162" spans="33:33">
      <c r="AG162" s="2"/>
    </row>
    <row r="163" spans="33:33">
      <c r="AG163" s="2"/>
    </row>
    <row r="164" spans="33:33">
      <c r="AG164" s="2"/>
    </row>
    <row r="165" spans="33:33">
      <c r="AG165" s="2"/>
    </row>
    <row r="166" spans="33:33">
      <c r="AG166" s="2"/>
    </row>
    <row r="167" spans="33:33">
      <c r="AG167" s="2"/>
    </row>
    <row r="168" spans="33:33">
      <c r="AG168" s="2"/>
    </row>
    <row r="169" spans="33:33">
      <c r="AG169" s="2"/>
    </row>
    <row r="170" spans="33:33">
      <c r="AG170" s="2"/>
    </row>
    <row r="171" spans="33:33">
      <c r="AG171" s="2"/>
    </row>
    <row r="172" spans="33:33">
      <c r="AG172" s="2"/>
    </row>
    <row r="173" spans="33:33">
      <c r="AG173" s="2"/>
    </row>
    <row r="174" spans="33:33">
      <c r="AG174" s="2"/>
    </row>
    <row r="175" spans="33:33">
      <c r="AG175" s="2"/>
    </row>
    <row r="176" spans="33:33">
      <c r="AG176" s="2"/>
    </row>
    <row r="177" spans="33:33">
      <c r="AG177" s="2"/>
    </row>
    <row r="178" spans="33:33">
      <c r="AG178" s="2"/>
    </row>
    <row r="179" spans="33:33">
      <c r="AG179" s="2"/>
    </row>
    <row r="180" spans="33:33">
      <c r="AG180" s="2"/>
    </row>
    <row r="181" spans="33:33">
      <c r="AG181" s="2"/>
    </row>
    <row r="182" spans="33:33">
      <c r="AG182" s="2"/>
    </row>
    <row r="183" spans="33:33">
      <c r="AG183" s="2"/>
    </row>
    <row r="184" spans="33:33">
      <c r="AG184" s="2"/>
    </row>
    <row r="185" spans="33:33">
      <c r="AG185" s="2"/>
    </row>
    <row r="186" spans="33:33">
      <c r="AG186" s="2"/>
    </row>
    <row r="187" spans="33:33">
      <c r="AG187" s="2"/>
    </row>
    <row r="188" spans="33:33">
      <c r="AG188" s="2"/>
    </row>
    <row r="189" spans="33:33">
      <c r="AG189" s="2"/>
    </row>
    <row r="190" spans="33:33">
      <c r="AG190" s="2"/>
    </row>
    <row r="191" spans="33:33">
      <c r="AG191" s="2"/>
    </row>
    <row r="192" spans="33:33">
      <c r="AG192" s="2"/>
    </row>
    <row r="193" spans="33:33">
      <c r="AG193" s="2"/>
    </row>
    <row r="194" spans="33:33">
      <c r="AG194" s="2"/>
    </row>
    <row r="195" spans="33:33">
      <c r="AG195" s="2"/>
    </row>
    <row r="196" spans="33:33">
      <c r="AG196" s="2"/>
    </row>
    <row r="197" spans="33:33">
      <c r="AG197" s="2"/>
    </row>
    <row r="198" spans="33:33">
      <c r="AG198" s="2"/>
    </row>
    <row r="199" spans="33:33">
      <c r="AG199" s="2"/>
    </row>
    <row r="200" spans="33:33">
      <c r="AG200" s="2"/>
    </row>
    <row r="201" spans="33:33">
      <c r="AG201" s="2"/>
    </row>
    <row r="202" spans="33:33">
      <c r="AG202" s="2"/>
    </row>
    <row r="203" spans="33:33">
      <c r="AG203" s="2"/>
    </row>
    <row r="204" spans="33:33">
      <c r="AG204" s="2"/>
    </row>
    <row r="205" spans="33:33">
      <c r="AG205" s="2"/>
    </row>
    <row r="206" spans="33:33">
      <c r="AG206" s="2"/>
    </row>
    <row r="207" spans="33:33">
      <c r="AG207" s="2"/>
    </row>
    <row r="208" spans="33:33">
      <c r="AG208" s="2"/>
    </row>
    <row r="209" spans="33:33">
      <c r="AG209" s="2"/>
    </row>
    <row r="210" spans="33:33">
      <c r="AG210" s="2"/>
    </row>
    <row r="211" spans="33:33">
      <c r="AG211" s="2"/>
    </row>
    <row r="212" spans="33:33">
      <c r="AG212" s="2"/>
    </row>
    <row r="213" spans="33:33">
      <c r="AG213" s="2"/>
    </row>
    <row r="214" spans="33:33">
      <c r="AG214" s="2"/>
    </row>
    <row r="215" spans="33:33">
      <c r="AG215" s="2"/>
    </row>
    <row r="216" spans="33:33">
      <c r="AG216" s="2"/>
    </row>
    <row r="217" spans="33:33">
      <c r="AG217" s="2"/>
    </row>
    <row r="218" spans="33:33">
      <c r="AG218" s="2"/>
    </row>
    <row r="219" spans="33:33">
      <c r="AG219" s="2"/>
    </row>
    <row r="220" spans="33:33">
      <c r="AG220" s="2"/>
    </row>
    <row r="221" spans="33:33">
      <c r="AG221" s="2"/>
    </row>
    <row r="222" spans="33:33">
      <c r="AG222" s="2"/>
    </row>
    <row r="223" spans="33:33">
      <c r="AG223" s="2"/>
    </row>
    <row r="224" spans="33:33">
      <c r="AG224" s="2"/>
    </row>
    <row r="225" spans="33:33">
      <c r="AG225" s="2"/>
    </row>
    <row r="226" spans="33:33">
      <c r="AG226" s="2"/>
    </row>
    <row r="227" spans="33:33">
      <c r="AG227" s="2"/>
    </row>
    <row r="228" spans="33:33">
      <c r="AG228" s="2"/>
    </row>
    <row r="229" spans="33:33">
      <c r="AG229" s="2"/>
    </row>
    <row r="230" spans="33:33">
      <c r="AG230" s="2"/>
    </row>
    <row r="231" spans="33:33">
      <c r="AG231" s="2"/>
    </row>
    <row r="232" spans="33:33">
      <c r="AG232" s="2"/>
    </row>
    <row r="233" spans="33:33">
      <c r="AG233" s="2"/>
    </row>
    <row r="234" spans="33:33">
      <c r="AG234" s="2"/>
    </row>
    <row r="235" spans="33:33">
      <c r="AG235" s="2"/>
    </row>
    <row r="236" spans="33:33">
      <c r="AG236" s="2"/>
    </row>
    <row r="237" spans="33:33">
      <c r="AG237" s="2"/>
    </row>
    <row r="238" spans="33:33">
      <c r="AG238" s="2"/>
    </row>
    <row r="239" spans="33:33">
      <c r="AG239" s="2"/>
    </row>
    <row r="240" spans="33:33">
      <c r="AG240" s="2"/>
    </row>
    <row r="241" spans="33:33">
      <c r="AG241" s="2"/>
    </row>
    <row r="242" spans="33:33">
      <c r="AG242" s="2"/>
    </row>
    <row r="243" spans="33:33">
      <c r="AG243" s="2"/>
    </row>
    <row r="244" spans="33:33">
      <c r="AG244" s="2"/>
    </row>
    <row r="245" spans="33:33">
      <c r="AG245" s="2"/>
    </row>
    <row r="246" spans="33:33">
      <c r="AG246" s="2"/>
    </row>
    <row r="247" spans="33:33">
      <c r="AG247" s="2"/>
    </row>
    <row r="248" spans="33:33">
      <c r="AG248" s="2"/>
    </row>
    <row r="249" spans="33:33">
      <c r="AG249" s="2"/>
    </row>
    <row r="250" spans="33:33">
      <c r="AG250" s="2"/>
    </row>
    <row r="251" spans="33:33">
      <c r="AG251" s="2"/>
    </row>
    <row r="252" spans="33:33">
      <c r="AG252" s="2"/>
    </row>
    <row r="253" spans="33:33">
      <c r="AG253" s="2"/>
    </row>
    <row r="254" spans="33:33">
      <c r="AG254" s="2"/>
    </row>
    <row r="255" spans="33:33">
      <c r="AG255" s="2"/>
    </row>
    <row r="256" spans="33:33">
      <c r="AG256" s="2"/>
    </row>
    <row r="257" spans="33:33">
      <c r="AG257" s="2"/>
    </row>
    <row r="258" spans="33:33">
      <c r="AG258" s="2"/>
    </row>
    <row r="259" spans="33:33">
      <c r="AG259" s="2"/>
    </row>
    <row r="260" spans="33:33">
      <c r="AG260" s="2"/>
    </row>
    <row r="261" spans="33:33">
      <c r="AG261" s="2"/>
    </row>
    <row r="262" spans="33:33">
      <c r="AG262" s="2"/>
    </row>
    <row r="263" spans="33:33">
      <c r="AG263" s="2"/>
    </row>
    <row r="264" spans="33:33">
      <c r="AG264" s="2"/>
    </row>
    <row r="265" spans="33:33">
      <c r="AG265" s="2"/>
    </row>
    <row r="266" spans="33:33">
      <c r="AG266" s="2"/>
    </row>
    <row r="267" spans="33:33">
      <c r="AG267" s="2"/>
    </row>
    <row r="268" spans="33:33">
      <c r="AG268" s="2"/>
    </row>
    <row r="269" spans="33:33">
      <c r="AG269" s="2"/>
    </row>
    <row r="270" spans="33:33">
      <c r="AG270" s="2"/>
    </row>
    <row r="271" spans="33:33">
      <c r="AG271" s="2"/>
    </row>
    <row r="272" spans="33:33">
      <c r="AG272" s="2"/>
    </row>
    <row r="273" spans="33:33">
      <c r="AG273" s="2"/>
    </row>
    <row r="274" spans="33:33">
      <c r="AG274" s="2"/>
    </row>
    <row r="275" spans="33:33">
      <c r="AG275" s="2"/>
    </row>
    <row r="276" spans="33:33">
      <c r="AG276" s="2"/>
    </row>
    <row r="277" spans="33:33">
      <c r="AG277" s="2"/>
    </row>
    <row r="278" spans="33:33">
      <c r="AG278" s="2"/>
    </row>
    <row r="279" spans="33:33">
      <c r="AG279" s="2"/>
    </row>
    <row r="280" spans="33:33">
      <c r="AG280" s="2"/>
    </row>
    <row r="281" spans="33:33">
      <c r="AG281" s="2"/>
    </row>
    <row r="282" spans="33:33">
      <c r="AG282" s="2"/>
    </row>
    <row r="283" spans="33:33">
      <c r="AG283" s="2"/>
    </row>
    <row r="284" spans="33:33">
      <c r="AG284" s="2"/>
    </row>
    <row r="285" spans="33:33">
      <c r="AG285" s="2"/>
    </row>
    <row r="286" spans="33:33">
      <c r="AG286" s="2"/>
    </row>
    <row r="287" spans="33:33">
      <c r="AG287" s="2"/>
    </row>
    <row r="288" spans="33:33">
      <c r="AG288" s="2"/>
    </row>
    <row r="289" spans="33:33">
      <c r="AG289" s="2"/>
    </row>
    <row r="290" spans="33:33">
      <c r="AG290" s="2"/>
    </row>
    <row r="291" spans="33:33">
      <c r="AG291" s="2"/>
    </row>
    <row r="292" spans="33:33">
      <c r="AG292" s="2"/>
    </row>
    <row r="293" spans="33:33">
      <c r="AG293" s="2"/>
    </row>
    <row r="294" spans="33:33">
      <c r="AG294" s="2"/>
    </row>
    <row r="295" spans="33:33">
      <c r="AG295" s="2"/>
    </row>
    <row r="296" spans="33:33">
      <c r="AG296" s="2"/>
    </row>
    <row r="297" spans="33:33">
      <c r="AG297" s="2"/>
    </row>
    <row r="298" spans="33:33">
      <c r="AG298" s="2"/>
    </row>
    <row r="299" spans="33:33">
      <c r="AG299" s="2"/>
    </row>
    <row r="300" spans="33:33">
      <c r="AG300" s="2"/>
    </row>
    <row r="301" spans="33:33">
      <c r="AG301" s="2"/>
    </row>
    <row r="302" spans="33:33">
      <c r="AG302" s="2"/>
    </row>
    <row r="303" spans="33:33">
      <c r="AG303" s="2"/>
    </row>
    <row r="304" spans="33:33">
      <c r="AG304" s="2"/>
    </row>
    <row r="305" spans="33:33">
      <c r="AG305" s="2"/>
    </row>
    <row r="306" spans="33:33">
      <c r="AG306" s="2"/>
    </row>
    <row r="307" spans="33:33">
      <c r="AG307" s="2"/>
    </row>
    <row r="308" spans="33:33">
      <c r="AG308" s="2"/>
    </row>
    <row r="309" spans="33:33">
      <c r="AG309" s="2"/>
    </row>
    <row r="310" spans="33:33">
      <c r="AG310" s="2"/>
    </row>
    <row r="311" spans="33:33">
      <c r="AG311" s="2"/>
    </row>
    <row r="312" spans="33:33">
      <c r="AG312" s="2"/>
    </row>
    <row r="313" spans="33:33">
      <c r="AG313" s="2"/>
    </row>
    <row r="314" spans="33:33">
      <c r="AG314" s="2"/>
    </row>
    <row r="315" spans="33:33">
      <c r="AG315" s="2"/>
    </row>
    <row r="316" spans="33:33">
      <c r="AG316" s="2"/>
    </row>
    <row r="317" spans="33:33">
      <c r="AG317" s="2"/>
    </row>
    <row r="318" spans="33:33">
      <c r="AG318" s="2"/>
    </row>
    <row r="319" spans="33:33">
      <c r="AG319" s="2"/>
    </row>
    <row r="320" spans="33:33">
      <c r="AG320" s="2"/>
    </row>
    <row r="321" spans="33:33">
      <c r="AG321" s="2"/>
    </row>
    <row r="322" spans="33:33">
      <c r="AG322" s="2"/>
    </row>
    <row r="323" spans="33:33">
      <c r="AG323" s="2"/>
    </row>
    <row r="324" spans="33:33">
      <c r="AG324" s="2"/>
    </row>
    <row r="325" spans="33:33">
      <c r="AG325" s="2"/>
    </row>
    <row r="326" spans="33:33">
      <c r="AG326" s="2"/>
    </row>
    <row r="327" spans="33:33">
      <c r="AG327" s="2"/>
    </row>
    <row r="328" spans="33:33">
      <c r="AG328" s="2"/>
    </row>
    <row r="329" spans="33:33">
      <c r="AG329" s="2"/>
    </row>
    <row r="330" spans="33:33">
      <c r="AG330" s="2"/>
    </row>
    <row r="331" spans="33:33">
      <c r="AG331" s="2"/>
    </row>
    <row r="332" spans="33:33">
      <c r="AG332" s="2"/>
    </row>
    <row r="333" spans="33:33">
      <c r="AG333" s="2"/>
    </row>
    <row r="334" spans="33:33">
      <c r="AG334" s="2"/>
    </row>
    <row r="335" spans="33:33">
      <c r="AG335" s="2"/>
    </row>
    <row r="336" spans="33:33">
      <c r="AG336" s="2"/>
    </row>
    <row r="337" spans="33:33">
      <c r="AG337" s="2"/>
    </row>
    <row r="338" spans="33:33">
      <c r="AG338" s="2"/>
    </row>
    <row r="339" spans="33:33">
      <c r="AG339" s="2"/>
    </row>
    <row r="340" spans="33:33">
      <c r="AG340" s="2"/>
    </row>
    <row r="341" spans="33:33">
      <c r="AG341" s="2"/>
    </row>
    <row r="342" spans="33:33">
      <c r="AG342" s="2"/>
    </row>
    <row r="343" spans="33:33">
      <c r="AG343" s="2"/>
    </row>
    <row r="344" spans="33:33">
      <c r="AG344" s="2"/>
    </row>
    <row r="345" spans="33:33">
      <c r="AG345" s="2"/>
    </row>
    <row r="346" spans="33:33">
      <c r="AG346" s="2"/>
    </row>
    <row r="347" spans="33:33">
      <c r="AG347" s="2"/>
    </row>
    <row r="348" spans="33:33">
      <c r="AG348" s="2"/>
    </row>
    <row r="349" spans="33:33">
      <c r="AG349" s="2"/>
    </row>
    <row r="350" spans="33:33">
      <c r="AG350" s="2"/>
    </row>
    <row r="351" spans="33:33">
      <c r="AG351" s="2"/>
    </row>
    <row r="352" spans="33:33">
      <c r="AG352" s="2"/>
    </row>
    <row r="353" spans="33:33">
      <c r="AG353" s="2"/>
    </row>
    <row r="354" spans="33:33">
      <c r="AG354" s="2"/>
    </row>
    <row r="355" spans="33:33">
      <c r="AG355" s="2"/>
    </row>
    <row r="356" spans="33:33">
      <c r="AG356" s="2"/>
    </row>
    <row r="357" spans="33:33">
      <c r="AG357" s="2"/>
    </row>
    <row r="358" spans="33:33">
      <c r="AG358" s="2"/>
    </row>
    <row r="359" spans="33:33">
      <c r="AG359" s="2"/>
    </row>
    <row r="360" spans="33:33">
      <c r="AG360" s="2"/>
    </row>
    <row r="361" spans="33:33">
      <c r="AG361" s="2"/>
    </row>
    <row r="362" spans="33:33">
      <c r="AG362" s="2"/>
    </row>
    <row r="363" spans="33:33">
      <c r="AG363" s="2"/>
    </row>
    <row r="364" spans="33:33">
      <c r="AG364" s="2"/>
    </row>
    <row r="365" spans="33:33">
      <c r="AG365" s="2"/>
    </row>
    <row r="366" spans="33:33">
      <c r="AG366" s="2"/>
    </row>
    <row r="367" spans="33:33">
      <c r="AG367" s="2"/>
    </row>
    <row r="368" spans="33:33">
      <c r="AG368" s="2"/>
    </row>
    <row r="369" spans="33:33">
      <c r="AG369" s="2"/>
    </row>
    <row r="370" spans="33:33">
      <c r="AG370" s="2"/>
    </row>
    <row r="371" spans="33:33">
      <c r="AG371" s="2"/>
    </row>
    <row r="372" spans="33:33">
      <c r="AG372" s="2"/>
    </row>
    <row r="373" spans="33:33">
      <c r="AG373" s="2"/>
    </row>
    <row r="374" spans="33:33">
      <c r="AG374" s="2"/>
    </row>
    <row r="375" spans="33:33">
      <c r="AG375" s="2"/>
    </row>
    <row r="376" spans="33:33">
      <c r="AG376" s="2"/>
    </row>
    <row r="377" spans="33:33">
      <c r="AG377" s="2"/>
    </row>
    <row r="378" spans="33:33">
      <c r="AG378" s="2"/>
    </row>
    <row r="379" spans="33:33">
      <c r="AG379" s="2"/>
    </row>
    <row r="380" spans="33:33">
      <c r="AG380" s="2"/>
    </row>
    <row r="381" spans="33:33">
      <c r="AG381" s="2"/>
    </row>
    <row r="382" spans="33:33">
      <c r="AG382" s="2"/>
    </row>
    <row r="383" spans="33:33">
      <c r="AG383" s="2"/>
    </row>
    <row r="384" spans="33:33">
      <c r="AG384" s="2"/>
    </row>
    <row r="385" spans="33:33">
      <c r="AG385" s="2"/>
    </row>
    <row r="386" spans="33:33">
      <c r="AG386" s="2"/>
    </row>
    <row r="387" spans="33:33">
      <c r="AG387" s="2"/>
    </row>
    <row r="388" spans="33:33">
      <c r="AG388" s="2"/>
    </row>
    <row r="389" spans="33:33">
      <c r="AG389" s="2"/>
    </row>
    <row r="390" spans="33:33">
      <c r="AG390" s="2"/>
    </row>
    <row r="391" spans="33:33">
      <c r="AG391" s="2"/>
    </row>
    <row r="392" spans="33:33">
      <c r="AG392" s="2"/>
    </row>
    <row r="393" spans="33:33">
      <c r="AG393" s="2"/>
    </row>
    <row r="394" spans="33:33">
      <c r="AG394" s="2"/>
    </row>
    <row r="395" spans="33:33">
      <c r="AG395" s="2"/>
    </row>
    <row r="396" spans="33:33">
      <c r="AG396" s="2"/>
    </row>
    <row r="397" spans="33:33">
      <c r="AG397" s="2"/>
    </row>
    <row r="398" spans="33:33">
      <c r="AG398" s="2"/>
    </row>
    <row r="399" spans="33:33">
      <c r="AG399" s="2"/>
    </row>
    <row r="400" spans="33:33">
      <c r="AG400" s="2"/>
    </row>
    <row r="401" spans="33:33">
      <c r="AG401" s="2"/>
    </row>
    <row r="402" spans="33:33">
      <c r="AG402" s="2"/>
    </row>
    <row r="403" spans="33:33">
      <c r="AG403" s="2"/>
    </row>
    <row r="404" spans="33:33">
      <c r="AG404" s="2"/>
    </row>
    <row r="405" spans="33:33">
      <c r="AG405" s="2"/>
    </row>
    <row r="406" spans="33:33">
      <c r="AG406" s="2"/>
    </row>
    <row r="407" spans="33:33">
      <c r="AG407" s="2"/>
    </row>
    <row r="408" spans="33:33">
      <c r="AG408" s="2"/>
    </row>
    <row r="409" spans="33:33">
      <c r="AG409" s="2"/>
    </row>
    <row r="410" spans="33:33">
      <c r="AG410" s="2"/>
    </row>
    <row r="411" spans="33:33">
      <c r="AG411" s="2"/>
    </row>
    <row r="412" spans="33:33">
      <c r="AG412" s="2"/>
    </row>
    <row r="413" spans="33:33">
      <c r="AG413" s="2"/>
    </row>
    <row r="414" spans="33:33">
      <c r="AG414" s="2"/>
    </row>
    <row r="415" spans="33:33">
      <c r="AG415" s="2"/>
    </row>
    <row r="416" spans="33:33">
      <c r="AG416" s="2"/>
    </row>
    <row r="417" spans="33:33">
      <c r="AG417" s="2"/>
    </row>
    <row r="418" spans="33:33">
      <c r="AG418" s="2"/>
    </row>
    <row r="419" spans="33:33">
      <c r="AG419" s="2"/>
    </row>
    <row r="420" spans="33:33">
      <c r="AG420" s="2"/>
    </row>
    <row r="421" spans="33:33">
      <c r="AG421" s="2"/>
    </row>
    <row r="422" spans="33:33">
      <c r="AG422" s="2"/>
    </row>
    <row r="423" spans="33:33">
      <c r="AG423" s="2"/>
    </row>
    <row r="424" spans="33:33">
      <c r="AG424" s="2"/>
    </row>
    <row r="425" spans="33:33">
      <c r="AG425" s="2"/>
    </row>
    <row r="426" spans="33:33">
      <c r="AG426" s="2"/>
    </row>
    <row r="427" spans="33:33">
      <c r="AG427" s="2"/>
    </row>
    <row r="428" spans="33:33">
      <c r="AG428" s="2"/>
    </row>
    <row r="429" spans="33:33">
      <c r="AG429" s="2"/>
    </row>
    <row r="430" spans="33:33">
      <c r="AG430" s="2"/>
    </row>
    <row r="431" spans="33:33">
      <c r="AG431" s="2"/>
    </row>
    <row r="432" spans="33:33">
      <c r="AG432" s="2"/>
    </row>
    <row r="433" spans="33:33">
      <c r="AG433" s="2"/>
    </row>
    <row r="434" spans="33:33">
      <c r="AG434" s="2"/>
    </row>
    <row r="435" spans="33:33">
      <c r="AG435" s="2"/>
    </row>
    <row r="436" spans="33:33">
      <c r="AG436" s="2"/>
    </row>
    <row r="437" spans="33:33">
      <c r="AG437" s="2"/>
    </row>
    <row r="438" spans="33:33">
      <c r="AG438" s="2"/>
    </row>
    <row r="439" spans="33:33">
      <c r="AG439" s="2"/>
    </row>
    <row r="440" spans="33:33">
      <c r="AG440" s="2"/>
    </row>
    <row r="441" spans="33:33">
      <c r="AG441" s="2"/>
    </row>
    <row r="442" spans="33:33">
      <c r="AG442" s="2"/>
    </row>
    <row r="443" spans="33:33">
      <c r="AG443" s="2"/>
    </row>
    <row r="444" spans="33:33">
      <c r="AG444" s="2"/>
    </row>
    <row r="445" spans="33:33">
      <c r="AG445" s="2"/>
    </row>
    <row r="446" spans="33:33">
      <c r="AG446" s="2"/>
    </row>
    <row r="447" spans="33:33">
      <c r="AG447" s="2"/>
    </row>
    <row r="448" spans="33:33">
      <c r="AG448" s="2"/>
    </row>
    <row r="449" spans="33:33">
      <c r="AG449" s="2"/>
    </row>
    <row r="450" spans="33:33">
      <c r="AG450" s="2"/>
    </row>
    <row r="451" spans="33:33">
      <c r="AG451" s="2"/>
    </row>
    <row r="452" spans="33:33">
      <c r="AG452" s="2"/>
    </row>
    <row r="453" spans="33:33">
      <c r="AG453" s="2"/>
    </row>
    <row r="454" spans="33:33">
      <c r="AG454" s="2"/>
    </row>
    <row r="455" spans="33:33">
      <c r="AG455" s="2"/>
    </row>
    <row r="456" spans="33:33">
      <c r="AG456" s="2"/>
    </row>
    <row r="457" spans="33:33">
      <c r="AG457" s="2"/>
    </row>
    <row r="458" spans="33:33">
      <c r="AG458" s="2"/>
    </row>
    <row r="459" spans="33:33">
      <c r="AG459" s="2"/>
    </row>
    <row r="460" spans="33:33">
      <c r="AG460" s="2"/>
    </row>
    <row r="461" spans="33:33">
      <c r="AG461" s="2"/>
    </row>
    <row r="462" spans="33:33">
      <c r="AG462" s="2"/>
    </row>
    <row r="463" spans="33:33">
      <c r="AG463" s="2"/>
    </row>
    <row r="464" spans="33:33">
      <c r="AG464" s="2"/>
    </row>
    <row r="465" spans="33:33">
      <c r="AG465" s="2"/>
    </row>
    <row r="466" spans="33:33">
      <c r="AG466" s="2"/>
    </row>
    <row r="467" spans="33:33">
      <c r="AG467" s="2"/>
    </row>
    <row r="468" spans="33:33">
      <c r="AG468" s="2"/>
    </row>
    <row r="469" spans="33:33">
      <c r="AG469" s="2"/>
    </row>
    <row r="470" spans="33:33">
      <c r="AG470" s="2"/>
    </row>
    <row r="471" spans="33:33">
      <c r="AG471" s="2"/>
    </row>
    <row r="472" spans="33:33">
      <c r="AG472" s="2"/>
    </row>
    <row r="473" spans="33:33">
      <c r="AG473" s="2"/>
    </row>
    <row r="474" spans="33:33">
      <c r="AG474" s="2"/>
    </row>
    <row r="475" spans="33:33">
      <c r="AG475" s="2"/>
    </row>
    <row r="476" spans="33:33">
      <c r="AG476" s="2"/>
    </row>
    <row r="477" spans="33:33">
      <c r="AG477" s="2"/>
    </row>
    <row r="478" spans="33:33">
      <c r="AG478" s="2"/>
    </row>
    <row r="479" spans="33:33">
      <c r="AG479" s="2"/>
    </row>
    <row r="480" spans="33:33">
      <c r="AG480" s="2"/>
    </row>
    <row r="481" spans="33:33">
      <c r="AG481" s="2"/>
    </row>
    <row r="482" spans="33:33">
      <c r="AG482" s="2"/>
    </row>
    <row r="483" spans="33:33">
      <c r="AG483" s="2"/>
    </row>
    <row r="484" spans="33:33">
      <c r="AG484" s="2"/>
    </row>
    <row r="485" spans="33:33">
      <c r="AG485" s="2"/>
    </row>
    <row r="486" spans="33:33">
      <c r="AG486" s="2"/>
    </row>
    <row r="487" spans="33:33">
      <c r="AG487" s="2"/>
    </row>
    <row r="488" spans="33:33">
      <c r="AG488" s="2"/>
    </row>
    <row r="489" spans="33:33">
      <c r="AG489" s="2"/>
    </row>
    <row r="490" spans="33:33">
      <c r="AG490" s="2"/>
    </row>
    <row r="491" spans="33:33">
      <c r="AG491" s="2"/>
    </row>
    <row r="492" spans="33:33">
      <c r="AG492" s="2"/>
    </row>
    <row r="493" spans="33:33">
      <c r="AG493" s="2"/>
    </row>
    <row r="494" spans="33:33">
      <c r="AG494" s="2"/>
    </row>
    <row r="495" spans="33:33">
      <c r="AG495" s="2"/>
    </row>
    <row r="496" spans="33:33">
      <c r="AG496" s="2"/>
    </row>
    <row r="497" spans="33:33">
      <c r="AG497" s="2"/>
    </row>
    <row r="498" spans="33:33">
      <c r="AG498" s="2"/>
    </row>
    <row r="499" spans="33:33">
      <c r="AG499" s="2"/>
    </row>
    <row r="500" spans="33:33">
      <c r="AG500" s="2"/>
    </row>
    <row r="501" spans="33:33">
      <c r="AG501" s="2"/>
    </row>
    <row r="502" spans="33:33">
      <c r="AG502" s="2"/>
    </row>
    <row r="503" spans="33:33">
      <c r="AG503" s="2"/>
    </row>
    <row r="504" spans="33:33">
      <c r="AG504" s="2"/>
    </row>
    <row r="505" spans="33:33">
      <c r="AG505" s="2"/>
    </row>
    <row r="506" spans="33:33">
      <c r="AG506" s="2"/>
    </row>
    <row r="507" spans="33:33">
      <c r="AG507" s="2"/>
    </row>
    <row r="508" spans="33:33">
      <c r="AG508" s="2"/>
    </row>
    <row r="509" spans="33:33">
      <c r="AG509" s="2"/>
    </row>
    <row r="510" spans="33:33">
      <c r="AG510" s="2"/>
    </row>
    <row r="511" spans="33:33">
      <c r="AG511" s="2"/>
    </row>
    <row r="512" spans="33:33">
      <c r="AG512" s="2"/>
    </row>
    <row r="513" spans="33:33">
      <c r="AG513" s="2"/>
    </row>
    <row r="514" spans="33:33">
      <c r="AG514" s="2"/>
    </row>
    <row r="515" spans="33:33">
      <c r="AG515" s="2"/>
    </row>
    <row r="516" spans="33:33">
      <c r="AG516" s="2"/>
    </row>
    <row r="517" spans="33:33">
      <c r="AG517" s="2"/>
    </row>
    <row r="518" spans="33:33">
      <c r="AG518" s="2"/>
    </row>
    <row r="519" spans="33:33">
      <c r="AG519" s="2"/>
    </row>
    <row r="520" spans="33:33">
      <c r="AG520" s="2"/>
    </row>
    <row r="521" spans="33:33">
      <c r="AG521" s="2"/>
    </row>
    <row r="522" spans="33:33">
      <c r="AG522" s="2"/>
    </row>
    <row r="523" spans="33:33">
      <c r="AG523" s="2"/>
    </row>
    <row r="524" spans="33:33">
      <c r="AG524" s="2"/>
    </row>
    <row r="525" spans="33:33">
      <c r="AG525" s="2"/>
    </row>
    <row r="526" spans="33:33">
      <c r="AG526" s="2"/>
    </row>
    <row r="527" spans="33:33">
      <c r="AG527" s="2"/>
    </row>
    <row r="528" spans="33:33">
      <c r="AG528" s="2"/>
    </row>
    <row r="529" spans="33:33">
      <c r="AG529" s="2"/>
    </row>
    <row r="530" spans="33:33">
      <c r="AG530" s="2"/>
    </row>
    <row r="531" spans="33:33">
      <c r="AG531" s="2"/>
    </row>
    <row r="532" spans="33:33">
      <c r="AG532" s="2"/>
    </row>
    <row r="533" spans="33:33">
      <c r="AG533" s="2"/>
    </row>
    <row r="534" spans="33:33">
      <c r="AG534" s="2"/>
    </row>
    <row r="535" spans="33:33">
      <c r="AG535" s="2"/>
    </row>
    <row r="536" spans="33:33">
      <c r="AG536" s="2"/>
    </row>
    <row r="537" spans="33:33">
      <c r="AG537" s="2"/>
    </row>
    <row r="538" spans="33:33">
      <c r="AG538" s="2"/>
    </row>
    <row r="539" spans="33:33">
      <c r="AG539" s="2"/>
    </row>
    <row r="540" spans="33:33">
      <c r="AG540" s="2"/>
    </row>
    <row r="541" spans="33:33">
      <c r="AG541" s="2"/>
    </row>
    <row r="542" spans="33:33">
      <c r="AG542" s="2"/>
    </row>
    <row r="543" spans="33:33">
      <c r="AG543" s="2"/>
    </row>
    <row r="544" spans="33:33">
      <c r="AG544" s="2"/>
    </row>
    <row r="545" spans="33:33">
      <c r="AG545" s="2"/>
    </row>
    <row r="546" spans="33:33">
      <c r="AG546" s="2"/>
    </row>
    <row r="547" spans="33:33">
      <c r="AG547" s="2"/>
    </row>
    <row r="548" spans="33:33">
      <c r="AG548" s="2"/>
    </row>
    <row r="549" spans="33:33">
      <c r="AG549" s="2"/>
    </row>
    <row r="550" spans="33:33">
      <c r="AG550" s="2"/>
    </row>
    <row r="551" spans="33:33">
      <c r="AG551" s="2"/>
    </row>
    <row r="552" spans="33:33">
      <c r="AG552" s="2"/>
    </row>
    <row r="553" spans="33:33">
      <c r="AG553" s="2"/>
    </row>
    <row r="554" spans="33:33">
      <c r="AG554" s="2"/>
    </row>
    <row r="555" spans="33:33">
      <c r="AG555" s="2"/>
    </row>
    <row r="556" spans="33:33">
      <c r="AG556" s="2"/>
    </row>
    <row r="557" spans="33:33">
      <c r="AG557" s="2"/>
    </row>
    <row r="558" spans="33:33">
      <c r="AG558" s="2"/>
    </row>
    <row r="559" spans="33:33">
      <c r="AG559" s="2"/>
    </row>
    <row r="560" spans="33:33">
      <c r="AG560" s="2"/>
    </row>
    <row r="561" spans="33:33">
      <c r="AG561" s="2"/>
    </row>
    <row r="562" spans="33:33">
      <c r="AG562" s="2"/>
    </row>
    <row r="563" spans="33:33">
      <c r="AG563" s="2"/>
    </row>
    <row r="564" spans="33:33">
      <c r="AG564" s="2"/>
    </row>
    <row r="565" spans="33:33">
      <c r="AG565" s="2"/>
    </row>
    <row r="566" spans="33:33">
      <c r="AG566" s="2"/>
    </row>
    <row r="567" spans="33:33">
      <c r="AG567" s="2"/>
    </row>
    <row r="568" spans="33:33">
      <c r="AG568" s="2"/>
    </row>
    <row r="569" spans="33:33">
      <c r="AG569" s="2"/>
    </row>
    <row r="570" spans="33:33">
      <c r="AG570" s="2"/>
    </row>
    <row r="571" spans="33:33">
      <c r="AG571" s="2"/>
    </row>
    <row r="572" spans="33:33">
      <c r="AG572" s="2"/>
    </row>
    <row r="573" spans="33:33">
      <c r="AG573" s="2"/>
    </row>
    <row r="574" spans="33:33">
      <c r="AG574" s="2"/>
    </row>
    <row r="575" spans="33:33">
      <c r="AG575" s="2"/>
    </row>
    <row r="576" spans="33:33">
      <c r="AG576" s="2"/>
    </row>
    <row r="577" spans="33:33">
      <c r="AG577" s="2"/>
    </row>
    <row r="578" spans="33:33">
      <c r="AG578" s="2"/>
    </row>
    <row r="579" spans="33:33">
      <c r="AG579" s="2"/>
    </row>
    <row r="580" spans="33:33">
      <c r="AG580" s="2"/>
    </row>
    <row r="581" spans="33:33">
      <c r="AG581" s="2"/>
    </row>
    <row r="582" spans="33:33">
      <c r="AG582" s="2"/>
    </row>
    <row r="583" spans="33:33">
      <c r="AG583" s="2"/>
    </row>
    <row r="584" spans="33:33">
      <c r="AG584" s="2"/>
    </row>
    <row r="585" spans="33:33">
      <c r="AG585" s="2"/>
    </row>
    <row r="586" spans="33:33">
      <c r="AG586" s="2"/>
    </row>
    <row r="587" spans="33:33">
      <c r="AG587" s="2"/>
    </row>
    <row r="588" spans="33:33">
      <c r="AG588" s="2"/>
    </row>
    <row r="589" spans="33:33">
      <c r="AG589" s="2"/>
    </row>
    <row r="590" spans="33:33">
      <c r="AG590" s="2"/>
    </row>
    <row r="591" spans="33:33">
      <c r="AG591" s="2"/>
    </row>
    <row r="592" spans="33:33">
      <c r="AG592" s="2"/>
    </row>
    <row r="593" spans="33:33">
      <c r="AG593" s="2"/>
    </row>
    <row r="594" spans="33:33">
      <c r="AG594" s="2"/>
    </row>
    <row r="595" spans="33:33">
      <c r="AG595" s="2"/>
    </row>
    <row r="596" spans="33:33">
      <c r="AG596" s="2"/>
    </row>
    <row r="597" spans="33:33">
      <c r="AG597" s="2"/>
    </row>
    <row r="598" spans="33:33">
      <c r="AG598" s="2"/>
    </row>
    <row r="599" spans="33:33">
      <c r="AG599" s="2"/>
    </row>
    <row r="600" spans="33:33">
      <c r="AG600" s="2"/>
    </row>
    <row r="601" spans="33:33">
      <c r="AG601" s="2"/>
    </row>
    <row r="602" spans="33:33">
      <c r="AG602" s="2"/>
    </row>
    <row r="603" spans="33:33">
      <c r="AG603" s="2"/>
    </row>
    <row r="604" spans="33:33">
      <c r="AG604" s="2"/>
    </row>
    <row r="605" spans="33:33">
      <c r="AG605" s="2"/>
    </row>
    <row r="606" spans="33:33">
      <c r="AG606" s="2"/>
    </row>
    <row r="607" spans="33:33">
      <c r="AG607" s="2"/>
    </row>
    <row r="608" spans="33:33">
      <c r="AG608" s="2"/>
    </row>
    <row r="609" spans="33:33">
      <c r="AG609" s="2"/>
    </row>
    <row r="610" spans="33:33">
      <c r="AG610" s="2"/>
    </row>
    <row r="611" spans="33:33">
      <c r="AG611" s="2"/>
    </row>
    <row r="612" spans="33:33">
      <c r="AG612" s="2"/>
    </row>
    <row r="613" spans="33:33">
      <c r="AG613" s="2"/>
    </row>
    <row r="614" spans="33:33">
      <c r="AG614" s="2"/>
    </row>
    <row r="615" spans="33:33">
      <c r="AG615" s="2"/>
    </row>
    <row r="616" spans="33:33">
      <c r="AG616" s="2"/>
    </row>
    <row r="617" spans="33:33">
      <c r="AG617" s="2"/>
    </row>
    <row r="618" spans="33:33">
      <c r="AG618" s="2"/>
    </row>
    <row r="619" spans="33:33">
      <c r="AG619" s="2"/>
    </row>
    <row r="620" spans="33:33">
      <c r="AG620" s="2"/>
    </row>
    <row r="621" spans="33:33">
      <c r="AG621" s="2"/>
    </row>
    <row r="622" spans="33:33">
      <c r="AG622" s="2"/>
    </row>
    <row r="623" spans="33:33">
      <c r="AG623" s="2"/>
    </row>
    <row r="624" spans="33:33">
      <c r="AG624" s="2"/>
    </row>
    <row r="625" spans="33:33">
      <c r="AG625" s="2"/>
    </row>
    <row r="626" spans="33:33">
      <c r="AG626" s="2"/>
    </row>
    <row r="627" spans="33:33">
      <c r="AG627" s="2"/>
    </row>
    <row r="628" spans="33:33">
      <c r="AG628" s="2"/>
    </row>
    <row r="629" spans="33:33">
      <c r="AG629" s="2"/>
    </row>
    <row r="630" spans="33:33">
      <c r="AG630" s="2"/>
    </row>
    <row r="631" spans="33:33">
      <c r="AG631" s="2"/>
    </row>
    <row r="632" spans="33:33">
      <c r="AG632" s="2"/>
    </row>
    <row r="633" spans="33:33">
      <c r="AG633" s="2"/>
    </row>
    <row r="634" spans="33:33">
      <c r="AG634" s="2"/>
    </row>
    <row r="635" spans="33:33">
      <c r="AG635" s="2"/>
    </row>
    <row r="636" spans="33:33">
      <c r="AG636" s="2"/>
    </row>
    <row r="637" spans="33:33">
      <c r="AG637" s="2"/>
    </row>
    <row r="638" spans="33:33">
      <c r="AG638" s="2"/>
    </row>
    <row r="639" spans="33:33">
      <c r="AG639" s="2"/>
    </row>
    <row r="640" spans="33:33">
      <c r="AG640" s="2"/>
    </row>
    <row r="641" spans="33:33">
      <c r="AG641" s="2"/>
    </row>
    <row r="642" spans="33:33">
      <c r="AG642" s="2"/>
    </row>
    <row r="643" spans="33:33">
      <c r="AG643" s="2"/>
    </row>
    <row r="644" spans="33:33">
      <c r="AG644" s="2"/>
    </row>
    <row r="645" spans="33:33">
      <c r="AG645" s="2"/>
    </row>
    <row r="646" spans="33:33">
      <c r="AG646" s="2"/>
    </row>
    <row r="647" spans="33:33">
      <c r="AG647" s="2"/>
    </row>
    <row r="648" spans="33:33">
      <c r="AG648" s="2"/>
    </row>
    <row r="649" spans="33:33">
      <c r="AG649" s="2"/>
    </row>
    <row r="650" spans="33:33">
      <c r="AG650" s="2"/>
    </row>
    <row r="651" spans="33:33">
      <c r="AG651" s="2"/>
    </row>
    <row r="652" spans="33:33">
      <c r="AG652" s="2"/>
    </row>
    <row r="653" spans="33:33">
      <c r="AG653" s="2"/>
    </row>
    <row r="654" spans="33:33">
      <c r="AG654" s="2"/>
    </row>
    <row r="655" spans="33:33">
      <c r="AG655" s="2"/>
    </row>
    <row r="656" spans="33:33">
      <c r="AG656" s="2"/>
    </row>
    <row r="657" spans="33:33">
      <c r="AG657" s="2"/>
    </row>
    <row r="658" spans="33:33">
      <c r="AG658" s="2"/>
    </row>
    <row r="659" spans="33:33">
      <c r="AG659" s="2"/>
    </row>
    <row r="660" spans="33:33">
      <c r="AG660" s="2"/>
    </row>
    <row r="661" spans="33:33">
      <c r="AG661" s="2"/>
    </row>
    <row r="662" spans="33:33">
      <c r="AG662" s="2"/>
    </row>
    <row r="663" spans="33:33">
      <c r="AG663" s="2"/>
    </row>
    <row r="664" spans="33:33">
      <c r="AG664" s="2"/>
    </row>
    <row r="665" spans="33:33">
      <c r="AG665" s="2"/>
    </row>
    <row r="666" spans="33:33">
      <c r="AG666" s="2"/>
    </row>
    <row r="667" spans="33:33">
      <c r="AG667" s="2"/>
    </row>
    <row r="668" spans="33:33">
      <c r="AG668" s="2"/>
    </row>
    <row r="669" spans="33:33">
      <c r="AG669" s="2"/>
    </row>
    <row r="670" spans="33:33">
      <c r="AG670" s="2"/>
    </row>
    <row r="671" spans="33:33">
      <c r="AG671" s="2"/>
    </row>
    <row r="672" spans="33:33">
      <c r="AG672" s="2"/>
    </row>
    <row r="673" spans="33:33">
      <c r="AG673" s="2"/>
    </row>
    <row r="674" spans="33:33">
      <c r="AG674" s="2"/>
    </row>
    <row r="675" spans="33:33">
      <c r="AG675" s="2"/>
    </row>
    <row r="676" spans="33:33">
      <c r="AG676" s="2"/>
    </row>
    <row r="677" spans="33:33">
      <c r="AG677" s="2"/>
    </row>
    <row r="678" spans="33:33">
      <c r="AG678" s="2"/>
    </row>
    <row r="679" spans="33:33">
      <c r="AG679" s="2"/>
    </row>
    <row r="680" spans="33:33">
      <c r="AG680" s="2"/>
    </row>
    <row r="681" spans="33:33">
      <c r="AG681" s="2"/>
    </row>
    <row r="682" spans="33:33">
      <c r="AG682" s="2"/>
    </row>
    <row r="683" spans="33:33">
      <c r="AG683" s="2"/>
    </row>
    <row r="684" spans="33:33">
      <c r="AG684" s="2"/>
    </row>
    <row r="685" spans="33:33">
      <c r="AG685" s="2"/>
    </row>
    <row r="686" spans="33:33">
      <c r="AG686" s="2"/>
    </row>
    <row r="687" spans="33:33">
      <c r="AG687" s="2"/>
    </row>
    <row r="688" spans="33:33">
      <c r="AG688" s="2"/>
    </row>
    <row r="689" spans="33:33">
      <c r="AG689" s="2"/>
    </row>
    <row r="690" spans="33:33">
      <c r="AG690" s="2"/>
    </row>
    <row r="691" spans="33:33">
      <c r="AG691" s="2"/>
    </row>
    <row r="692" spans="33:33">
      <c r="AG692" s="2"/>
    </row>
    <row r="693" spans="33:33">
      <c r="AG693" s="2"/>
    </row>
    <row r="694" spans="33:33">
      <c r="AG694" s="2"/>
    </row>
    <row r="695" spans="33:33">
      <c r="AG695" s="2"/>
    </row>
    <row r="696" spans="33:33">
      <c r="AG696" s="2"/>
    </row>
    <row r="697" spans="33:33">
      <c r="AG697" s="2"/>
    </row>
    <row r="698" spans="33:33">
      <c r="AG698" s="2"/>
    </row>
    <row r="699" spans="33:33">
      <c r="AG699" s="2"/>
    </row>
    <row r="700" spans="33:33">
      <c r="AG700" s="2"/>
    </row>
    <row r="701" spans="33:33">
      <c r="AG701" s="2"/>
    </row>
    <row r="702" spans="33:33">
      <c r="AG702" s="2"/>
    </row>
    <row r="703" spans="33:33">
      <c r="AG703" s="2"/>
    </row>
    <row r="704" spans="33:33">
      <c r="AG704" s="2"/>
    </row>
    <row r="705" spans="33:33">
      <c r="AG705" s="2"/>
    </row>
    <row r="706" spans="33:33">
      <c r="AG706" s="2"/>
    </row>
    <row r="707" spans="33:33">
      <c r="AG707" s="2"/>
    </row>
    <row r="708" spans="33:33">
      <c r="AG708" s="2"/>
    </row>
    <row r="709" spans="33:33">
      <c r="AG709" s="2"/>
    </row>
    <row r="710" spans="33:33">
      <c r="AG710" s="2"/>
    </row>
    <row r="711" spans="33:33">
      <c r="AG711" s="2"/>
    </row>
    <row r="712" spans="33:33">
      <c r="AG712" s="2"/>
    </row>
    <row r="713" spans="33:33">
      <c r="AG713" s="2"/>
    </row>
    <row r="714" spans="33:33">
      <c r="AG714" s="2"/>
    </row>
    <row r="715" spans="33:33">
      <c r="AG715" s="2"/>
    </row>
    <row r="716" spans="33:33">
      <c r="AG716" s="2"/>
    </row>
    <row r="717" spans="33:33">
      <c r="AG717" s="2"/>
    </row>
    <row r="718" spans="33:33">
      <c r="AG718" s="2"/>
    </row>
    <row r="719" spans="33:33">
      <c r="AG719" s="2"/>
    </row>
    <row r="720" spans="33:33">
      <c r="AG720" s="2"/>
    </row>
    <row r="721" spans="33:33">
      <c r="AG721" s="2"/>
    </row>
    <row r="722" spans="33:33">
      <c r="AG722" s="2"/>
    </row>
    <row r="723" spans="33:33">
      <c r="AG723" s="2"/>
    </row>
    <row r="724" spans="33:33">
      <c r="AG724" s="2"/>
    </row>
    <row r="725" spans="33:33">
      <c r="AG725" s="2"/>
    </row>
    <row r="726" spans="33:33">
      <c r="AG726" s="2"/>
    </row>
    <row r="727" spans="33:33">
      <c r="AG727" s="2"/>
    </row>
    <row r="728" spans="33:33">
      <c r="AG728" s="2"/>
    </row>
    <row r="729" spans="33:33">
      <c r="AG729" s="2"/>
    </row>
    <row r="730" spans="33:33">
      <c r="AG730" s="2"/>
    </row>
    <row r="731" spans="33:33">
      <c r="AG731" s="2"/>
    </row>
    <row r="732" spans="33:33">
      <c r="AG732" s="2"/>
    </row>
    <row r="733" spans="33:33">
      <c r="AG733" s="2"/>
    </row>
    <row r="734" spans="33:33">
      <c r="AG734" s="2"/>
    </row>
  </sheetData>
  <sheetProtection algorithmName="SHA-512" hashValue="kWsy1dEpIFXK35W1FwOapONBGrhvpYEQkvOoloQDGow0CDFHouddVDXRKVTe1VnRv6WINqB1cRlnBRwJ3dLuEA==" saltValue="5MoX8wDslj6oNsGu9+wTGA==" spinCount="100000" sheet="1" objects="1" scenarios="1"/>
  <mergeCells count="4">
    <mergeCell ref="T3:AF3"/>
    <mergeCell ref="A4:G4"/>
    <mergeCell ref="T4:AF4"/>
    <mergeCell ref="A7:C10"/>
  </mergeCells>
  <pageMargins left="0.25" right="0.25" top="0.75" bottom="0.75" header="0.3" footer="0.3"/>
  <pageSetup paperSize="5"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topLeftCell="Q32" zoomScale="115" zoomScaleNormal="115" workbookViewId="0">
      <selection activeCell="Q31" sqref="A1:XFD31"/>
    </sheetView>
  </sheetViews>
  <sheetFormatPr defaultRowHeight="12.75"/>
  <cols>
    <col min="1" max="3" width="9.140625" hidden="1" customWidth="1"/>
    <col min="4" max="4" width="15" style="285" hidden="1" customWidth="1"/>
    <col min="5" max="6" width="9.140625" hidden="1" customWidth="1"/>
    <col min="7" max="7" width="20.7109375" style="285" hidden="1" customWidth="1"/>
    <col min="8" max="9" width="9.140625" hidden="1" customWidth="1"/>
    <col min="10" max="10" width="19.140625" style="285" hidden="1" customWidth="1"/>
    <col min="11" max="12" width="9.140625" hidden="1" customWidth="1"/>
    <col min="13" max="13" width="19.85546875" style="285" hidden="1" customWidth="1"/>
    <col min="14" max="15" width="9.140625" hidden="1" customWidth="1"/>
    <col min="16" max="16" width="0" hidden="1" customWidth="1"/>
  </cols>
  <sheetData>
    <row r="1" spans="1:18" hidden="1">
      <c r="A1" t="s">
        <v>130</v>
      </c>
    </row>
    <row r="2" spans="1:18" hidden="1"/>
    <row r="3" spans="1:18" hidden="1">
      <c r="A3" t="s">
        <v>22</v>
      </c>
      <c r="E3" s="395" t="s">
        <v>18</v>
      </c>
      <c r="F3" s="395"/>
      <c r="H3" s="395" t="s">
        <v>19</v>
      </c>
      <c r="I3" s="395"/>
      <c r="K3" s="395" t="s">
        <v>20</v>
      </c>
      <c r="L3" s="395"/>
      <c r="N3" s="395" t="s">
        <v>21</v>
      </c>
      <c r="O3" s="395"/>
    </row>
    <row r="4" spans="1:18" hidden="1">
      <c r="A4" t="s">
        <v>23</v>
      </c>
      <c r="C4" t="s">
        <v>3</v>
      </c>
      <c r="D4" s="285" t="s">
        <v>26</v>
      </c>
      <c r="E4" t="s">
        <v>24</v>
      </c>
      <c r="F4" t="s">
        <v>25</v>
      </c>
      <c r="G4" s="285" t="s">
        <v>27</v>
      </c>
      <c r="H4" t="s">
        <v>24</v>
      </c>
      <c r="I4" t="s">
        <v>25</v>
      </c>
      <c r="J4" s="285" t="s">
        <v>28</v>
      </c>
      <c r="K4" t="s">
        <v>24</v>
      </c>
      <c r="L4" t="s">
        <v>25</v>
      </c>
      <c r="M4" s="285" t="s">
        <v>29</v>
      </c>
      <c r="N4" t="s">
        <v>24</v>
      </c>
      <c r="O4" t="s">
        <v>25</v>
      </c>
      <c r="P4" t="s">
        <v>0</v>
      </c>
    </row>
    <row r="5" spans="1:18" ht="13.5" hidden="1" thickBot="1">
      <c r="A5" s="350">
        <v>0</v>
      </c>
      <c r="B5" s="349" t="s">
        <v>129</v>
      </c>
      <c r="C5">
        <v>0</v>
      </c>
      <c r="D5" s="355">
        <v>6495</v>
      </c>
      <c r="E5" s="128">
        <f>ROUNDUP(D5/2,)</f>
        <v>3248</v>
      </c>
      <c r="F5" s="129">
        <f>D5-E5</f>
        <v>3247</v>
      </c>
      <c r="G5" s="355">
        <v>4871</v>
      </c>
      <c r="H5" s="134">
        <f>ROUNDUP(G5/2,)</f>
        <v>2436</v>
      </c>
      <c r="I5" s="128">
        <f>G5-H5</f>
        <v>2435</v>
      </c>
      <c r="J5" s="355">
        <v>3248</v>
      </c>
      <c r="K5" s="129">
        <f>ROUNDUP(J5/2,)</f>
        <v>1624</v>
      </c>
      <c r="L5" s="134">
        <f>J5-K5</f>
        <v>1624</v>
      </c>
      <c r="M5" s="355">
        <v>1624</v>
      </c>
      <c r="N5" s="129">
        <f t="shared" ref="N5:N36" si="0">ROUNDUP(M5/2,)</f>
        <v>812</v>
      </c>
      <c r="O5" s="134">
        <f t="shared" ref="O5:O36" si="1">M5-N5</f>
        <v>812</v>
      </c>
      <c r="Q5">
        <v>0</v>
      </c>
      <c r="R5">
        <v>6095</v>
      </c>
    </row>
    <row r="6" spans="1:18" ht="13.5" hidden="1" thickBot="1">
      <c r="A6" s="350">
        <v>1</v>
      </c>
      <c r="B6" s="349" t="s">
        <v>129</v>
      </c>
      <c r="C6">
        <v>100</v>
      </c>
      <c r="D6" s="355">
        <v>6445</v>
      </c>
      <c r="E6" s="120">
        <f>ROUNDUP(D6/2,)</f>
        <v>3223</v>
      </c>
      <c r="F6" s="110">
        <f>D6-E6</f>
        <v>3222</v>
      </c>
      <c r="G6" s="355">
        <v>4834</v>
      </c>
      <c r="H6" s="134">
        <f>ROUNDUP(G6/2,)</f>
        <v>2417</v>
      </c>
      <c r="I6" s="120">
        <f>G6-H6</f>
        <v>2417</v>
      </c>
      <c r="J6" s="355">
        <v>3223</v>
      </c>
      <c r="K6" s="110">
        <f t="shared" ref="K6:K61" si="2">ROUNDUP(J6/2,)</f>
        <v>1612</v>
      </c>
      <c r="L6" s="134">
        <f t="shared" ref="L6:L61" si="3">J6-K6</f>
        <v>1611</v>
      </c>
      <c r="M6" s="355">
        <v>1611</v>
      </c>
      <c r="N6" s="110">
        <f t="shared" si="0"/>
        <v>806</v>
      </c>
      <c r="O6" s="134">
        <f t="shared" si="1"/>
        <v>805</v>
      </c>
      <c r="Q6">
        <v>1</v>
      </c>
      <c r="R6">
        <v>6045</v>
      </c>
    </row>
    <row r="7" spans="1:18" ht="13.5" hidden="1" thickBot="1">
      <c r="A7" s="350">
        <v>101</v>
      </c>
      <c r="B7" s="349" t="s">
        <v>129</v>
      </c>
      <c r="C7">
        <v>200</v>
      </c>
      <c r="D7" s="355">
        <v>6345</v>
      </c>
      <c r="E7" s="120">
        <f t="shared" ref="E7:E61" si="4">ROUNDUP(D7/2,)</f>
        <v>3173</v>
      </c>
      <c r="F7" s="110">
        <f t="shared" ref="F7:F61" si="5">D7-E7</f>
        <v>3172</v>
      </c>
      <c r="G7" s="355">
        <v>4759</v>
      </c>
      <c r="H7" s="134">
        <f t="shared" ref="H7:H61" si="6">ROUNDUP(G7/2,)</f>
        <v>2380</v>
      </c>
      <c r="I7" s="120">
        <f t="shared" ref="I7:I61" si="7">G7-H7</f>
        <v>2379</v>
      </c>
      <c r="J7" s="355">
        <v>3173</v>
      </c>
      <c r="K7" s="110">
        <f t="shared" si="2"/>
        <v>1587</v>
      </c>
      <c r="L7" s="134">
        <f t="shared" si="3"/>
        <v>1586</v>
      </c>
      <c r="M7" s="355">
        <v>1586</v>
      </c>
      <c r="N7" s="110">
        <f t="shared" si="0"/>
        <v>793</v>
      </c>
      <c r="O7" s="134">
        <f t="shared" si="1"/>
        <v>793</v>
      </c>
      <c r="Q7">
        <v>101</v>
      </c>
      <c r="R7" s="134">
        <v>5945</v>
      </c>
    </row>
    <row r="8" spans="1:18" ht="13.5" hidden="1" thickBot="1">
      <c r="A8" s="350">
        <v>201</v>
      </c>
      <c r="B8" s="349" t="s">
        <v>129</v>
      </c>
      <c r="C8">
        <v>300</v>
      </c>
      <c r="D8" s="355">
        <v>6245</v>
      </c>
      <c r="E8" s="120">
        <f t="shared" si="4"/>
        <v>3123</v>
      </c>
      <c r="F8" s="110">
        <f t="shared" si="5"/>
        <v>3122</v>
      </c>
      <c r="G8" s="355">
        <v>4684</v>
      </c>
      <c r="H8" s="134">
        <f t="shared" si="6"/>
        <v>2342</v>
      </c>
      <c r="I8" s="120">
        <f t="shared" si="7"/>
        <v>2342</v>
      </c>
      <c r="J8" s="355">
        <v>3123</v>
      </c>
      <c r="K8" s="110">
        <f t="shared" si="2"/>
        <v>1562</v>
      </c>
      <c r="L8" s="134">
        <f t="shared" si="3"/>
        <v>1561</v>
      </c>
      <c r="M8" s="355">
        <v>1561</v>
      </c>
      <c r="N8" s="110">
        <f t="shared" si="0"/>
        <v>781</v>
      </c>
      <c r="O8" s="134">
        <f t="shared" si="1"/>
        <v>780</v>
      </c>
      <c r="Q8">
        <v>201</v>
      </c>
      <c r="R8" s="134">
        <v>5845</v>
      </c>
    </row>
    <row r="9" spans="1:18" ht="13.5" hidden="1" thickBot="1">
      <c r="A9" s="350">
        <v>301</v>
      </c>
      <c r="B9" s="349" t="s">
        <v>129</v>
      </c>
      <c r="C9">
        <v>400</v>
      </c>
      <c r="D9" s="355">
        <v>6145</v>
      </c>
      <c r="E9" s="121">
        <f t="shared" si="4"/>
        <v>3073</v>
      </c>
      <c r="F9" s="111">
        <f t="shared" si="5"/>
        <v>3072</v>
      </c>
      <c r="G9" s="355">
        <v>4609</v>
      </c>
      <c r="H9" s="136">
        <f t="shared" si="6"/>
        <v>2305</v>
      </c>
      <c r="I9" s="121">
        <f t="shared" si="7"/>
        <v>2304</v>
      </c>
      <c r="J9" s="355">
        <v>3073</v>
      </c>
      <c r="K9" s="111">
        <f t="shared" si="2"/>
        <v>1537</v>
      </c>
      <c r="L9" s="136">
        <f t="shared" si="3"/>
        <v>1536</v>
      </c>
      <c r="M9" s="355">
        <v>1536</v>
      </c>
      <c r="N9" s="111">
        <f t="shared" si="0"/>
        <v>768</v>
      </c>
      <c r="O9" s="136">
        <f t="shared" si="1"/>
        <v>768</v>
      </c>
      <c r="Q9">
        <v>301</v>
      </c>
      <c r="R9" s="136">
        <v>5745</v>
      </c>
    </row>
    <row r="10" spans="1:18" ht="13.5" hidden="1" thickBot="1">
      <c r="A10" s="350">
        <v>401</v>
      </c>
      <c r="B10" s="349" t="s">
        <v>129</v>
      </c>
      <c r="C10">
        <v>500</v>
      </c>
      <c r="D10" s="355">
        <v>6045</v>
      </c>
      <c r="E10" s="128">
        <f t="shared" si="4"/>
        <v>3023</v>
      </c>
      <c r="F10" s="129">
        <f t="shared" si="5"/>
        <v>3022</v>
      </c>
      <c r="G10" s="355">
        <v>4534</v>
      </c>
      <c r="H10" s="134">
        <f t="shared" si="6"/>
        <v>2267</v>
      </c>
      <c r="I10" s="128">
        <f t="shared" si="7"/>
        <v>2267</v>
      </c>
      <c r="J10" s="355">
        <v>3023</v>
      </c>
      <c r="K10" s="129">
        <f t="shared" si="2"/>
        <v>1512</v>
      </c>
      <c r="L10" s="134">
        <f t="shared" si="3"/>
        <v>1511</v>
      </c>
      <c r="M10" s="355">
        <v>1511</v>
      </c>
      <c r="N10" s="129">
        <f t="shared" si="0"/>
        <v>756</v>
      </c>
      <c r="O10" s="134">
        <f t="shared" si="1"/>
        <v>755</v>
      </c>
      <c r="Q10">
        <v>401</v>
      </c>
      <c r="R10" s="134">
        <v>5645</v>
      </c>
    </row>
    <row r="11" spans="1:18" ht="13.5" hidden="1" thickBot="1">
      <c r="A11" s="350">
        <v>501</v>
      </c>
      <c r="B11" s="349" t="s">
        <v>129</v>
      </c>
      <c r="C11">
        <v>600</v>
      </c>
      <c r="D11" s="355">
        <v>5945</v>
      </c>
      <c r="E11" s="120">
        <f t="shared" si="4"/>
        <v>2973</v>
      </c>
      <c r="F11" s="110">
        <f t="shared" si="5"/>
        <v>2972</v>
      </c>
      <c r="G11" s="355">
        <v>4459</v>
      </c>
      <c r="H11" s="134">
        <f t="shared" si="6"/>
        <v>2230</v>
      </c>
      <c r="I11" s="120">
        <f t="shared" si="7"/>
        <v>2229</v>
      </c>
      <c r="J11" s="355">
        <v>2973</v>
      </c>
      <c r="K11" s="110">
        <f t="shared" si="2"/>
        <v>1487</v>
      </c>
      <c r="L11" s="134">
        <f t="shared" si="3"/>
        <v>1486</v>
      </c>
      <c r="M11" s="355">
        <v>1486</v>
      </c>
      <c r="N11" s="110">
        <f t="shared" si="0"/>
        <v>743</v>
      </c>
      <c r="O11" s="134">
        <f t="shared" si="1"/>
        <v>743</v>
      </c>
      <c r="Q11">
        <v>501</v>
      </c>
      <c r="R11" s="134">
        <v>5545</v>
      </c>
    </row>
    <row r="12" spans="1:18" ht="13.5" hidden="1" thickBot="1">
      <c r="A12" s="350">
        <v>601</v>
      </c>
      <c r="B12" s="349" t="s">
        <v>129</v>
      </c>
      <c r="C12">
        <v>700</v>
      </c>
      <c r="D12" s="355">
        <v>5845</v>
      </c>
      <c r="E12" s="120">
        <f t="shared" si="4"/>
        <v>2923</v>
      </c>
      <c r="F12" s="110">
        <f t="shared" si="5"/>
        <v>2922</v>
      </c>
      <c r="G12" s="355">
        <v>4384</v>
      </c>
      <c r="H12" s="134">
        <f t="shared" si="6"/>
        <v>2192</v>
      </c>
      <c r="I12" s="120">
        <f t="shared" si="7"/>
        <v>2192</v>
      </c>
      <c r="J12" s="355">
        <v>2923</v>
      </c>
      <c r="K12" s="110">
        <f t="shared" si="2"/>
        <v>1462</v>
      </c>
      <c r="L12" s="134">
        <f t="shared" si="3"/>
        <v>1461</v>
      </c>
      <c r="M12" s="355">
        <v>1461</v>
      </c>
      <c r="N12" s="110">
        <f t="shared" si="0"/>
        <v>731</v>
      </c>
      <c r="O12" s="134">
        <f t="shared" si="1"/>
        <v>730</v>
      </c>
      <c r="Q12">
        <v>601</v>
      </c>
      <c r="R12" s="134">
        <v>5445</v>
      </c>
    </row>
    <row r="13" spans="1:18" ht="13.5" hidden="1" thickBot="1">
      <c r="A13" s="350">
        <v>701</v>
      </c>
      <c r="B13" s="349" t="s">
        <v>129</v>
      </c>
      <c r="C13">
        <v>800</v>
      </c>
      <c r="D13" s="355">
        <v>5745</v>
      </c>
      <c r="E13" s="120">
        <f t="shared" si="4"/>
        <v>2873</v>
      </c>
      <c r="F13" s="110">
        <f t="shared" si="5"/>
        <v>2872</v>
      </c>
      <c r="G13" s="355">
        <v>4309</v>
      </c>
      <c r="H13" s="134">
        <f t="shared" si="6"/>
        <v>2155</v>
      </c>
      <c r="I13" s="120">
        <f t="shared" si="7"/>
        <v>2154</v>
      </c>
      <c r="J13" s="355">
        <v>2873</v>
      </c>
      <c r="K13" s="110">
        <f t="shared" si="2"/>
        <v>1437</v>
      </c>
      <c r="L13" s="134">
        <f t="shared" si="3"/>
        <v>1436</v>
      </c>
      <c r="M13" s="355">
        <v>1436</v>
      </c>
      <c r="N13" s="110">
        <f t="shared" si="0"/>
        <v>718</v>
      </c>
      <c r="O13" s="134">
        <f t="shared" si="1"/>
        <v>718</v>
      </c>
    </row>
    <row r="14" spans="1:18" ht="13.5" hidden="1" thickBot="1">
      <c r="A14" s="350">
        <v>801</v>
      </c>
      <c r="B14" s="349" t="s">
        <v>129</v>
      </c>
      <c r="C14">
        <v>900</v>
      </c>
      <c r="D14" s="355">
        <v>5645</v>
      </c>
      <c r="E14" s="121">
        <f t="shared" si="4"/>
        <v>2823</v>
      </c>
      <c r="F14" s="111">
        <f t="shared" si="5"/>
        <v>2822</v>
      </c>
      <c r="G14" s="355">
        <v>4234</v>
      </c>
      <c r="H14" s="136">
        <f t="shared" si="6"/>
        <v>2117</v>
      </c>
      <c r="I14" s="121">
        <f t="shared" si="7"/>
        <v>2117</v>
      </c>
      <c r="J14" s="355">
        <v>2823</v>
      </c>
      <c r="K14" s="111">
        <f t="shared" si="2"/>
        <v>1412</v>
      </c>
      <c r="L14" s="136">
        <f t="shared" si="3"/>
        <v>1411</v>
      </c>
      <c r="M14" s="355">
        <v>1411</v>
      </c>
      <c r="N14" s="111">
        <f t="shared" si="0"/>
        <v>706</v>
      </c>
      <c r="O14" s="136">
        <f t="shared" si="1"/>
        <v>705</v>
      </c>
    </row>
    <row r="15" spans="1:18" ht="13.5" hidden="1" thickBot="1">
      <c r="A15" s="350">
        <v>901</v>
      </c>
      <c r="B15" s="349" t="s">
        <v>129</v>
      </c>
      <c r="C15">
        <v>1000</v>
      </c>
      <c r="D15" s="355">
        <v>5545</v>
      </c>
      <c r="E15" s="128">
        <f t="shared" si="4"/>
        <v>2773</v>
      </c>
      <c r="F15" s="129">
        <f t="shared" si="5"/>
        <v>2772</v>
      </c>
      <c r="G15" s="355">
        <v>4159</v>
      </c>
      <c r="H15" s="134">
        <f t="shared" si="6"/>
        <v>2080</v>
      </c>
      <c r="I15" s="128">
        <f t="shared" si="7"/>
        <v>2079</v>
      </c>
      <c r="J15" s="355">
        <v>2773</v>
      </c>
      <c r="K15" s="129">
        <f t="shared" si="2"/>
        <v>1387</v>
      </c>
      <c r="L15" s="134">
        <f t="shared" si="3"/>
        <v>1386</v>
      </c>
      <c r="M15" s="355">
        <v>1386</v>
      </c>
      <c r="N15" s="129">
        <f t="shared" si="0"/>
        <v>693</v>
      </c>
      <c r="O15" s="134">
        <f t="shared" si="1"/>
        <v>693</v>
      </c>
    </row>
    <row r="16" spans="1:18" ht="13.5" hidden="1" thickBot="1">
      <c r="A16" s="350">
        <v>1001</v>
      </c>
      <c r="B16" s="349" t="s">
        <v>129</v>
      </c>
      <c r="C16">
        <v>1100</v>
      </c>
      <c r="D16" s="355">
        <v>5445</v>
      </c>
      <c r="E16" s="120">
        <f t="shared" si="4"/>
        <v>2723</v>
      </c>
      <c r="F16" s="110">
        <f t="shared" si="5"/>
        <v>2722</v>
      </c>
      <c r="G16" s="355">
        <v>4084</v>
      </c>
      <c r="H16" s="134">
        <f t="shared" si="6"/>
        <v>2042</v>
      </c>
      <c r="I16" s="120">
        <f t="shared" si="7"/>
        <v>2042</v>
      </c>
      <c r="J16" s="355">
        <v>2723</v>
      </c>
      <c r="K16" s="110">
        <f t="shared" si="2"/>
        <v>1362</v>
      </c>
      <c r="L16" s="134">
        <f t="shared" si="3"/>
        <v>1361</v>
      </c>
      <c r="M16" s="355">
        <v>1361</v>
      </c>
      <c r="N16" s="110">
        <f t="shared" si="0"/>
        <v>681</v>
      </c>
      <c r="O16" s="134">
        <f t="shared" si="1"/>
        <v>680</v>
      </c>
    </row>
    <row r="17" spans="1:18" ht="13.5" hidden="1" thickBot="1">
      <c r="A17" s="350">
        <v>1101</v>
      </c>
      <c r="B17" s="349" t="s">
        <v>129</v>
      </c>
      <c r="C17">
        <v>1200</v>
      </c>
      <c r="D17" s="355">
        <v>5345</v>
      </c>
      <c r="E17" s="120">
        <f t="shared" si="4"/>
        <v>2673</v>
      </c>
      <c r="F17" s="110">
        <f t="shared" si="5"/>
        <v>2672</v>
      </c>
      <c r="G17" s="355">
        <v>4009</v>
      </c>
      <c r="H17" s="134">
        <f t="shared" si="6"/>
        <v>2005</v>
      </c>
      <c r="I17" s="120">
        <f t="shared" si="7"/>
        <v>2004</v>
      </c>
      <c r="J17" s="355">
        <v>2673</v>
      </c>
      <c r="K17" s="110">
        <f t="shared" si="2"/>
        <v>1337</v>
      </c>
      <c r="L17" s="134">
        <f t="shared" si="3"/>
        <v>1336</v>
      </c>
      <c r="M17" s="355">
        <v>1336</v>
      </c>
      <c r="N17" s="110">
        <f t="shared" si="0"/>
        <v>668</v>
      </c>
      <c r="O17" s="134">
        <f t="shared" si="1"/>
        <v>668</v>
      </c>
    </row>
    <row r="18" spans="1:18" ht="13.5" hidden="1" thickBot="1">
      <c r="A18" s="350">
        <v>1201</v>
      </c>
      <c r="B18" s="349" t="s">
        <v>129</v>
      </c>
      <c r="C18">
        <v>1300</v>
      </c>
      <c r="D18" s="355">
        <v>5245</v>
      </c>
      <c r="E18" s="120">
        <f t="shared" si="4"/>
        <v>2623</v>
      </c>
      <c r="F18" s="110">
        <f t="shared" si="5"/>
        <v>2622</v>
      </c>
      <c r="G18" s="355">
        <v>3934</v>
      </c>
      <c r="H18" s="134">
        <f t="shared" si="6"/>
        <v>1967</v>
      </c>
      <c r="I18" s="120">
        <f t="shared" si="7"/>
        <v>1967</v>
      </c>
      <c r="J18" s="355">
        <v>2623</v>
      </c>
      <c r="K18" s="110">
        <f t="shared" si="2"/>
        <v>1312</v>
      </c>
      <c r="L18" s="134">
        <f t="shared" si="3"/>
        <v>1311</v>
      </c>
      <c r="M18" s="355">
        <v>1311</v>
      </c>
      <c r="N18" s="110">
        <f t="shared" si="0"/>
        <v>656</v>
      </c>
      <c r="O18" s="134">
        <f t="shared" si="1"/>
        <v>655</v>
      </c>
    </row>
    <row r="19" spans="1:18" ht="13.5" hidden="1" thickBot="1">
      <c r="A19" s="350">
        <v>1301</v>
      </c>
      <c r="B19" s="349" t="s">
        <v>129</v>
      </c>
      <c r="C19">
        <v>1400</v>
      </c>
      <c r="D19" s="355">
        <v>5145</v>
      </c>
      <c r="E19" s="121">
        <f t="shared" si="4"/>
        <v>2573</v>
      </c>
      <c r="F19" s="111">
        <f t="shared" si="5"/>
        <v>2572</v>
      </c>
      <c r="G19" s="355">
        <v>3859</v>
      </c>
      <c r="H19" s="136">
        <f t="shared" si="6"/>
        <v>1930</v>
      </c>
      <c r="I19" s="121">
        <f t="shared" si="7"/>
        <v>1929</v>
      </c>
      <c r="J19" s="355">
        <v>2573</v>
      </c>
      <c r="K19" s="111">
        <f t="shared" si="2"/>
        <v>1287</v>
      </c>
      <c r="L19" s="136">
        <f t="shared" si="3"/>
        <v>1286</v>
      </c>
      <c r="M19" s="355">
        <v>1286</v>
      </c>
      <c r="N19" s="111">
        <f t="shared" si="0"/>
        <v>643</v>
      </c>
      <c r="O19" s="136">
        <f t="shared" si="1"/>
        <v>643</v>
      </c>
    </row>
    <row r="20" spans="1:18" ht="13.5" hidden="1" thickBot="1">
      <c r="A20" s="350">
        <v>1401</v>
      </c>
      <c r="B20" s="349" t="s">
        <v>129</v>
      </c>
      <c r="C20">
        <v>1500</v>
      </c>
      <c r="D20" s="355">
        <v>5045</v>
      </c>
      <c r="E20" s="128">
        <f t="shared" si="4"/>
        <v>2523</v>
      </c>
      <c r="F20" s="129">
        <f t="shared" si="5"/>
        <v>2522</v>
      </c>
      <c r="G20" s="355">
        <v>3784</v>
      </c>
      <c r="H20" s="134">
        <f t="shared" si="6"/>
        <v>1892</v>
      </c>
      <c r="I20" s="128">
        <f t="shared" si="7"/>
        <v>1892</v>
      </c>
      <c r="J20" s="355">
        <v>2523</v>
      </c>
      <c r="K20" s="129">
        <f t="shared" si="2"/>
        <v>1262</v>
      </c>
      <c r="L20" s="134">
        <f t="shared" si="3"/>
        <v>1261</v>
      </c>
      <c r="M20" s="355">
        <v>1261</v>
      </c>
      <c r="N20" s="129">
        <f t="shared" si="0"/>
        <v>631</v>
      </c>
      <c r="O20" s="134">
        <f t="shared" si="1"/>
        <v>630</v>
      </c>
    </row>
    <row r="21" spans="1:18" ht="13.5" hidden="1" thickBot="1">
      <c r="A21" s="350">
        <v>1501</v>
      </c>
      <c r="B21" s="349" t="s">
        <v>129</v>
      </c>
      <c r="C21">
        <v>1600</v>
      </c>
      <c r="D21" s="355">
        <v>4945</v>
      </c>
      <c r="E21" s="120">
        <f t="shared" si="4"/>
        <v>2473</v>
      </c>
      <c r="F21" s="110">
        <f t="shared" si="5"/>
        <v>2472</v>
      </c>
      <c r="G21" s="355">
        <v>3709</v>
      </c>
      <c r="H21" s="134">
        <f t="shared" si="6"/>
        <v>1855</v>
      </c>
      <c r="I21" s="120">
        <f t="shared" si="7"/>
        <v>1854</v>
      </c>
      <c r="J21" s="355">
        <v>2473</v>
      </c>
      <c r="K21" s="110">
        <f t="shared" si="2"/>
        <v>1237</v>
      </c>
      <c r="L21" s="134">
        <f t="shared" si="3"/>
        <v>1236</v>
      </c>
      <c r="M21" s="355">
        <v>1236</v>
      </c>
      <c r="N21" s="110">
        <f t="shared" si="0"/>
        <v>618</v>
      </c>
      <c r="O21" s="134">
        <f t="shared" si="1"/>
        <v>618</v>
      </c>
      <c r="Q21">
        <v>0</v>
      </c>
      <c r="R21">
        <f>VLOOKUP(Q21,$Q$5:$R$12,2)</f>
        <v>6095</v>
      </c>
    </row>
    <row r="22" spans="1:18" ht="13.5" hidden="1" thickBot="1">
      <c r="A22" s="350">
        <v>1601</v>
      </c>
      <c r="B22" s="349" t="s">
        <v>129</v>
      </c>
      <c r="C22">
        <v>1700</v>
      </c>
      <c r="D22" s="355">
        <v>4845</v>
      </c>
      <c r="E22" s="120">
        <f t="shared" si="4"/>
        <v>2423</v>
      </c>
      <c r="F22" s="110">
        <f t="shared" si="5"/>
        <v>2422</v>
      </c>
      <c r="G22" s="355">
        <v>3634</v>
      </c>
      <c r="H22" s="134">
        <f t="shared" si="6"/>
        <v>1817</v>
      </c>
      <c r="I22" s="120">
        <f t="shared" si="7"/>
        <v>1817</v>
      </c>
      <c r="J22" s="355">
        <v>2423</v>
      </c>
      <c r="K22" s="110">
        <f t="shared" si="2"/>
        <v>1212</v>
      </c>
      <c r="L22" s="134">
        <f t="shared" si="3"/>
        <v>1211</v>
      </c>
      <c r="M22" s="355">
        <v>1211</v>
      </c>
      <c r="N22" s="110">
        <f t="shared" si="0"/>
        <v>606</v>
      </c>
      <c r="O22" s="134">
        <f t="shared" si="1"/>
        <v>605</v>
      </c>
      <c r="Q22">
        <v>56</v>
      </c>
      <c r="R22">
        <f t="shared" ref="R22:R30" si="8">VLOOKUP(Q22,$Q$5:$R$12,2)</f>
        <v>6045</v>
      </c>
    </row>
    <row r="23" spans="1:18" ht="13.5" hidden="1" thickBot="1">
      <c r="A23" s="350">
        <v>1701</v>
      </c>
      <c r="B23" s="349" t="s">
        <v>129</v>
      </c>
      <c r="C23">
        <v>1800</v>
      </c>
      <c r="D23" s="355">
        <v>4745</v>
      </c>
      <c r="E23" s="120">
        <f t="shared" si="4"/>
        <v>2373</v>
      </c>
      <c r="F23" s="110">
        <f t="shared" si="5"/>
        <v>2372</v>
      </c>
      <c r="G23" s="355">
        <v>3559</v>
      </c>
      <c r="H23" s="134">
        <f t="shared" si="6"/>
        <v>1780</v>
      </c>
      <c r="I23" s="120">
        <f t="shared" si="7"/>
        <v>1779</v>
      </c>
      <c r="J23" s="355">
        <v>2373</v>
      </c>
      <c r="K23" s="110">
        <f t="shared" si="2"/>
        <v>1187</v>
      </c>
      <c r="L23" s="134">
        <f t="shared" si="3"/>
        <v>1186</v>
      </c>
      <c r="M23" s="355">
        <v>1186</v>
      </c>
      <c r="N23" s="110">
        <f t="shared" si="0"/>
        <v>593</v>
      </c>
      <c r="O23" s="134">
        <f t="shared" si="1"/>
        <v>593</v>
      </c>
      <c r="Q23">
        <v>107</v>
      </c>
      <c r="R23">
        <f t="shared" si="8"/>
        <v>5945</v>
      </c>
    </row>
    <row r="24" spans="1:18" ht="13.5" hidden="1" thickBot="1">
      <c r="A24" s="350">
        <v>1801</v>
      </c>
      <c r="B24" s="349" t="s">
        <v>129</v>
      </c>
      <c r="C24">
        <v>1900</v>
      </c>
      <c r="D24" s="355">
        <v>4645</v>
      </c>
      <c r="E24" s="121">
        <f t="shared" si="4"/>
        <v>2323</v>
      </c>
      <c r="F24" s="111">
        <f t="shared" si="5"/>
        <v>2322</v>
      </c>
      <c r="G24" s="355">
        <v>3484</v>
      </c>
      <c r="H24" s="136">
        <f t="shared" si="6"/>
        <v>1742</v>
      </c>
      <c r="I24" s="121">
        <f t="shared" si="7"/>
        <v>1742</v>
      </c>
      <c r="J24" s="355">
        <v>2323</v>
      </c>
      <c r="K24" s="111">
        <f t="shared" si="2"/>
        <v>1162</v>
      </c>
      <c r="L24" s="136">
        <f t="shared" si="3"/>
        <v>1161</v>
      </c>
      <c r="M24" s="355">
        <v>1161</v>
      </c>
      <c r="N24" s="111">
        <f t="shared" si="0"/>
        <v>581</v>
      </c>
      <c r="O24" s="136">
        <f t="shared" si="1"/>
        <v>580</v>
      </c>
      <c r="Q24">
        <v>299</v>
      </c>
      <c r="R24">
        <f t="shared" si="8"/>
        <v>5845</v>
      </c>
    </row>
    <row r="25" spans="1:18" ht="13.5" hidden="1" thickBot="1">
      <c r="A25" s="350">
        <v>1901</v>
      </c>
      <c r="B25" s="349" t="s">
        <v>129</v>
      </c>
      <c r="C25">
        <v>2000</v>
      </c>
      <c r="D25" s="355">
        <v>4545</v>
      </c>
      <c r="E25" s="128">
        <f t="shared" si="4"/>
        <v>2273</v>
      </c>
      <c r="F25" s="129">
        <f t="shared" si="5"/>
        <v>2272</v>
      </c>
      <c r="G25" s="355">
        <v>3409</v>
      </c>
      <c r="H25" s="134">
        <f t="shared" si="6"/>
        <v>1705</v>
      </c>
      <c r="I25" s="128">
        <f t="shared" si="7"/>
        <v>1704</v>
      </c>
      <c r="J25" s="355">
        <v>2273</v>
      </c>
      <c r="K25" s="129">
        <f t="shared" si="2"/>
        <v>1137</v>
      </c>
      <c r="L25" s="134">
        <f t="shared" si="3"/>
        <v>1136</v>
      </c>
      <c r="M25" s="355">
        <v>1136</v>
      </c>
      <c r="N25" s="129">
        <f t="shared" si="0"/>
        <v>568</v>
      </c>
      <c r="O25" s="134">
        <f t="shared" si="1"/>
        <v>568</v>
      </c>
      <c r="Q25">
        <v>300</v>
      </c>
      <c r="R25">
        <f t="shared" si="8"/>
        <v>5845</v>
      </c>
    </row>
    <row r="26" spans="1:18" ht="13.5" hidden="1" thickBot="1">
      <c r="A26" s="350">
        <v>2001</v>
      </c>
      <c r="B26" s="349" t="s">
        <v>129</v>
      </c>
      <c r="C26">
        <v>2100</v>
      </c>
      <c r="D26" s="355">
        <v>4445</v>
      </c>
      <c r="E26" s="120">
        <f t="shared" si="4"/>
        <v>2223</v>
      </c>
      <c r="F26" s="110">
        <f t="shared" si="5"/>
        <v>2222</v>
      </c>
      <c r="G26" s="355">
        <v>3334</v>
      </c>
      <c r="H26" s="134">
        <f t="shared" si="6"/>
        <v>1667</v>
      </c>
      <c r="I26" s="120">
        <f t="shared" si="7"/>
        <v>1667</v>
      </c>
      <c r="J26" s="355">
        <v>2223</v>
      </c>
      <c r="K26" s="110">
        <f t="shared" si="2"/>
        <v>1112</v>
      </c>
      <c r="L26" s="134">
        <f t="shared" si="3"/>
        <v>1111</v>
      </c>
      <c r="M26" s="355">
        <v>1111</v>
      </c>
      <c r="N26" s="110">
        <f t="shared" si="0"/>
        <v>556</v>
      </c>
      <c r="O26" s="134">
        <f t="shared" si="1"/>
        <v>555</v>
      </c>
      <c r="Q26">
        <v>315</v>
      </c>
      <c r="R26">
        <f t="shared" si="8"/>
        <v>5745</v>
      </c>
    </row>
    <row r="27" spans="1:18" ht="13.5" hidden="1" thickBot="1">
      <c r="A27" s="350">
        <v>2101</v>
      </c>
      <c r="B27" s="349" t="s">
        <v>129</v>
      </c>
      <c r="C27">
        <v>2200</v>
      </c>
      <c r="D27" s="355">
        <v>4345</v>
      </c>
      <c r="E27" s="120">
        <f t="shared" si="4"/>
        <v>2173</v>
      </c>
      <c r="F27" s="110">
        <f t="shared" si="5"/>
        <v>2172</v>
      </c>
      <c r="G27" s="355">
        <v>3259</v>
      </c>
      <c r="H27" s="134">
        <f t="shared" si="6"/>
        <v>1630</v>
      </c>
      <c r="I27" s="120">
        <f t="shared" si="7"/>
        <v>1629</v>
      </c>
      <c r="J27" s="355">
        <v>2173</v>
      </c>
      <c r="K27" s="110">
        <f t="shared" si="2"/>
        <v>1087</v>
      </c>
      <c r="L27" s="134">
        <f t="shared" si="3"/>
        <v>1086</v>
      </c>
      <c r="M27" s="355">
        <v>1086</v>
      </c>
      <c r="N27" s="110">
        <f t="shared" si="0"/>
        <v>543</v>
      </c>
      <c r="O27" s="134">
        <f t="shared" si="1"/>
        <v>543</v>
      </c>
      <c r="Q27">
        <v>455</v>
      </c>
      <c r="R27">
        <f t="shared" si="8"/>
        <v>5645</v>
      </c>
    </row>
    <row r="28" spans="1:18" ht="13.5" hidden="1" thickBot="1">
      <c r="A28" s="350">
        <v>2201</v>
      </c>
      <c r="B28" s="349" t="s">
        <v>129</v>
      </c>
      <c r="C28">
        <v>2300</v>
      </c>
      <c r="D28" s="355">
        <v>4245</v>
      </c>
      <c r="E28" s="120">
        <f t="shared" si="4"/>
        <v>2123</v>
      </c>
      <c r="F28" s="110">
        <f t="shared" si="5"/>
        <v>2122</v>
      </c>
      <c r="G28" s="355">
        <v>3184</v>
      </c>
      <c r="H28" s="134">
        <f t="shared" si="6"/>
        <v>1592</v>
      </c>
      <c r="I28" s="120">
        <f t="shared" si="7"/>
        <v>1592</v>
      </c>
      <c r="J28" s="355">
        <v>2123</v>
      </c>
      <c r="K28" s="110">
        <f t="shared" si="2"/>
        <v>1062</v>
      </c>
      <c r="L28" s="134">
        <f t="shared" si="3"/>
        <v>1061</v>
      </c>
      <c r="M28" s="355">
        <v>1061</v>
      </c>
      <c r="N28" s="110">
        <f t="shared" si="0"/>
        <v>531</v>
      </c>
      <c r="O28" s="134">
        <f t="shared" si="1"/>
        <v>530</v>
      </c>
      <c r="Q28">
        <v>599</v>
      </c>
      <c r="R28">
        <f t="shared" si="8"/>
        <v>5545</v>
      </c>
    </row>
    <row r="29" spans="1:18" ht="13.5" hidden="1" thickBot="1">
      <c r="A29" s="350">
        <v>2301</v>
      </c>
      <c r="B29" s="349" t="s">
        <v>129</v>
      </c>
      <c r="C29">
        <v>2400</v>
      </c>
      <c r="D29" s="355">
        <v>4145</v>
      </c>
      <c r="E29" s="121">
        <f t="shared" si="4"/>
        <v>2073</v>
      </c>
      <c r="F29" s="111">
        <f t="shared" si="5"/>
        <v>2072</v>
      </c>
      <c r="G29" s="355">
        <v>3109</v>
      </c>
      <c r="H29" s="136">
        <f t="shared" si="6"/>
        <v>1555</v>
      </c>
      <c r="I29" s="121">
        <f t="shared" si="7"/>
        <v>1554</v>
      </c>
      <c r="J29" s="355">
        <v>2073</v>
      </c>
      <c r="K29" s="111">
        <f t="shared" si="2"/>
        <v>1037</v>
      </c>
      <c r="L29" s="136">
        <f t="shared" si="3"/>
        <v>1036</v>
      </c>
      <c r="M29" s="355">
        <v>1036</v>
      </c>
      <c r="N29" s="111">
        <f t="shared" si="0"/>
        <v>518</v>
      </c>
      <c r="O29" s="136">
        <f t="shared" si="1"/>
        <v>518</v>
      </c>
      <c r="Q29">
        <v>600</v>
      </c>
      <c r="R29">
        <f t="shared" si="8"/>
        <v>5545</v>
      </c>
    </row>
    <row r="30" spans="1:18" ht="13.5" hidden="1" thickBot="1">
      <c r="A30" s="350">
        <v>2401</v>
      </c>
      <c r="B30" s="349" t="s">
        <v>129</v>
      </c>
      <c r="C30">
        <v>2500</v>
      </c>
      <c r="D30" s="355">
        <v>4045</v>
      </c>
      <c r="E30" s="128">
        <f t="shared" si="4"/>
        <v>2023</v>
      </c>
      <c r="F30" s="129">
        <f t="shared" si="5"/>
        <v>2022</v>
      </c>
      <c r="G30" s="355">
        <v>3034</v>
      </c>
      <c r="H30" s="134">
        <f t="shared" si="6"/>
        <v>1517</v>
      </c>
      <c r="I30" s="128">
        <f t="shared" si="7"/>
        <v>1517</v>
      </c>
      <c r="J30" s="355">
        <v>2023</v>
      </c>
      <c r="K30" s="129">
        <f t="shared" si="2"/>
        <v>1012</v>
      </c>
      <c r="L30" s="134">
        <f t="shared" si="3"/>
        <v>1011</v>
      </c>
      <c r="M30" s="355">
        <v>1011</v>
      </c>
      <c r="N30" s="129">
        <f t="shared" si="0"/>
        <v>506</v>
      </c>
      <c r="O30" s="134">
        <f t="shared" si="1"/>
        <v>505</v>
      </c>
      <c r="Q30">
        <v>679</v>
      </c>
      <c r="R30">
        <f t="shared" si="8"/>
        <v>5445</v>
      </c>
    </row>
    <row r="31" spans="1:18" ht="13.5" hidden="1" thickBot="1">
      <c r="A31" s="350">
        <v>2501</v>
      </c>
      <c r="B31" s="349" t="s">
        <v>129</v>
      </c>
      <c r="C31">
        <v>2600</v>
      </c>
      <c r="D31" s="355">
        <v>3945</v>
      </c>
      <c r="E31" s="120">
        <f t="shared" si="4"/>
        <v>1973</v>
      </c>
      <c r="F31" s="110">
        <f t="shared" si="5"/>
        <v>1972</v>
      </c>
      <c r="G31" s="355">
        <v>2959</v>
      </c>
      <c r="H31" s="134">
        <f t="shared" si="6"/>
        <v>1480</v>
      </c>
      <c r="I31" s="120">
        <f t="shared" si="7"/>
        <v>1479</v>
      </c>
      <c r="J31" s="355">
        <v>1973</v>
      </c>
      <c r="K31" s="110">
        <f t="shared" si="2"/>
        <v>987</v>
      </c>
      <c r="L31" s="134">
        <f t="shared" si="3"/>
        <v>986</v>
      </c>
      <c r="M31" s="355">
        <v>986</v>
      </c>
      <c r="N31" s="110">
        <f t="shared" si="0"/>
        <v>493</v>
      </c>
      <c r="O31" s="134">
        <f t="shared" si="1"/>
        <v>493</v>
      </c>
    </row>
    <row r="32" spans="1:18" ht="13.5" thickBot="1">
      <c r="A32" s="350">
        <v>2601</v>
      </c>
      <c r="B32" s="349" t="s">
        <v>129</v>
      </c>
      <c r="C32">
        <v>2700</v>
      </c>
      <c r="D32" s="355">
        <v>3845</v>
      </c>
      <c r="E32" s="120">
        <f t="shared" si="4"/>
        <v>1923</v>
      </c>
      <c r="F32" s="110">
        <f t="shared" si="5"/>
        <v>1922</v>
      </c>
      <c r="G32" s="355">
        <v>2884</v>
      </c>
      <c r="H32" s="134">
        <f t="shared" si="6"/>
        <v>1442</v>
      </c>
      <c r="I32" s="120">
        <f t="shared" si="7"/>
        <v>1442</v>
      </c>
      <c r="J32" s="355">
        <v>1923</v>
      </c>
      <c r="K32" s="110">
        <f t="shared" si="2"/>
        <v>962</v>
      </c>
      <c r="L32" s="134">
        <f t="shared" si="3"/>
        <v>961</v>
      </c>
      <c r="M32" s="355">
        <v>961</v>
      </c>
      <c r="N32" s="110">
        <f t="shared" si="0"/>
        <v>481</v>
      </c>
      <c r="O32" s="134">
        <f t="shared" si="1"/>
        <v>480</v>
      </c>
    </row>
    <row r="33" spans="1:15" ht="13.5" thickBot="1">
      <c r="A33" s="350">
        <v>2701</v>
      </c>
      <c r="B33" s="349" t="s">
        <v>129</v>
      </c>
      <c r="C33">
        <v>2800</v>
      </c>
      <c r="D33" s="355">
        <v>3745</v>
      </c>
      <c r="E33" s="120">
        <f t="shared" si="4"/>
        <v>1873</v>
      </c>
      <c r="F33" s="110">
        <f t="shared" si="5"/>
        <v>1872</v>
      </c>
      <c r="G33" s="355">
        <v>2809</v>
      </c>
      <c r="H33" s="134">
        <f t="shared" si="6"/>
        <v>1405</v>
      </c>
      <c r="I33" s="120">
        <f t="shared" si="7"/>
        <v>1404</v>
      </c>
      <c r="J33" s="355">
        <v>1873</v>
      </c>
      <c r="K33" s="110">
        <f t="shared" si="2"/>
        <v>937</v>
      </c>
      <c r="L33" s="134">
        <f t="shared" si="3"/>
        <v>936</v>
      </c>
      <c r="M33" s="355">
        <v>936</v>
      </c>
      <c r="N33" s="110">
        <f t="shared" si="0"/>
        <v>468</v>
      </c>
      <c r="O33" s="134">
        <f t="shared" si="1"/>
        <v>468</v>
      </c>
    </row>
    <row r="34" spans="1:15" ht="13.5" thickBot="1">
      <c r="A34" s="350">
        <v>2801</v>
      </c>
      <c r="B34" s="349" t="s">
        <v>129</v>
      </c>
      <c r="C34">
        <v>2900</v>
      </c>
      <c r="D34" s="355">
        <v>3645</v>
      </c>
      <c r="E34" s="121">
        <f t="shared" si="4"/>
        <v>1823</v>
      </c>
      <c r="F34" s="111">
        <f t="shared" si="5"/>
        <v>1822</v>
      </c>
      <c r="G34" s="355">
        <v>2734</v>
      </c>
      <c r="H34" s="136">
        <f t="shared" si="6"/>
        <v>1367</v>
      </c>
      <c r="I34" s="121">
        <f t="shared" si="7"/>
        <v>1367</v>
      </c>
      <c r="J34" s="355">
        <v>1823</v>
      </c>
      <c r="K34" s="111">
        <f t="shared" si="2"/>
        <v>912</v>
      </c>
      <c r="L34" s="136">
        <f t="shared" si="3"/>
        <v>911</v>
      </c>
      <c r="M34" s="355">
        <v>911</v>
      </c>
      <c r="N34" s="111">
        <f t="shared" si="0"/>
        <v>456</v>
      </c>
      <c r="O34" s="136">
        <f t="shared" si="1"/>
        <v>455</v>
      </c>
    </row>
    <row r="35" spans="1:15" ht="13.5" thickBot="1">
      <c r="A35" s="350">
        <v>2901</v>
      </c>
      <c r="B35" s="349" t="s">
        <v>129</v>
      </c>
      <c r="C35">
        <v>3000</v>
      </c>
      <c r="D35" s="355">
        <v>3545</v>
      </c>
      <c r="E35" s="128">
        <f t="shared" si="4"/>
        <v>1773</v>
      </c>
      <c r="F35" s="129">
        <f t="shared" si="5"/>
        <v>1772</v>
      </c>
      <c r="G35" s="355">
        <v>2659</v>
      </c>
      <c r="H35" s="134">
        <f t="shared" si="6"/>
        <v>1330</v>
      </c>
      <c r="I35" s="128">
        <f t="shared" si="7"/>
        <v>1329</v>
      </c>
      <c r="J35" s="355">
        <v>1773</v>
      </c>
      <c r="K35" s="129">
        <f t="shared" si="2"/>
        <v>887</v>
      </c>
      <c r="L35" s="134">
        <f t="shared" si="3"/>
        <v>886</v>
      </c>
      <c r="M35" s="355">
        <v>886</v>
      </c>
      <c r="N35" s="129">
        <f t="shared" si="0"/>
        <v>443</v>
      </c>
      <c r="O35" s="134">
        <f t="shared" si="1"/>
        <v>443</v>
      </c>
    </row>
    <row r="36" spans="1:15" ht="13.5" thickBot="1">
      <c r="A36" s="350">
        <v>3001</v>
      </c>
      <c r="B36" s="349" t="s">
        <v>129</v>
      </c>
      <c r="C36">
        <v>3100</v>
      </c>
      <c r="D36" s="355">
        <v>3445</v>
      </c>
      <c r="E36" s="120">
        <f t="shared" si="4"/>
        <v>1723</v>
      </c>
      <c r="F36" s="110">
        <f t="shared" si="5"/>
        <v>1722</v>
      </c>
      <c r="G36" s="355">
        <v>2584</v>
      </c>
      <c r="H36" s="134">
        <f t="shared" si="6"/>
        <v>1292</v>
      </c>
      <c r="I36" s="120">
        <f t="shared" si="7"/>
        <v>1292</v>
      </c>
      <c r="J36" s="355">
        <v>1723</v>
      </c>
      <c r="K36" s="110">
        <f t="shared" si="2"/>
        <v>862</v>
      </c>
      <c r="L36" s="134">
        <f t="shared" si="3"/>
        <v>861</v>
      </c>
      <c r="M36" s="355">
        <v>861</v>
      </c>
      <c r="N36" s="110">
        <f t="shared" si="0"/>
        <v>431</v>
      </c>
      <c r="O36" s="134">
        <f t="shared" si="1"/>
        <v>430</v>
      </c>
    </row>
    <row r="37" spans="1:15" ht="13.5" thickBot="1">
      <c r="A37" s="350">
        <v>3101</v>
      </c>
      <c r="B37" s="349" t="s">
        <v>129</v>
      </c>
      <c r="C37">
        <v>3200</v>
      </c>
      <c r="D37" s="355">
        <v>3345</v>
      </c>
      <c r="E37" s="120">
        <f t="shared" si="4"/>
        <v>1673</v>
      </c>
      <c r="F37" s="110">
        <f t="shared" si="5"/>
        <v>1672</v>
      </c>
      <c r="G37" s="355">
        <v>2509</v>
      </c>
      <c r="H37" s="134">
        <f t="shared" si="6"/>
        <v>1255</v>
      </c>
      <c r="I37" s="120">
        <f t="shared" si="7"/>
        <v>1254</v>
      </c>
      <c r="J37" s="355">
        <v>1673</v>
      </c>
      <c r="K37" s="110">
        <f t="shared" si="2"/>
        <v>837</v>
      </c>
      <c r="L37" s="134">
        <f t="shared" si="3"/>
        <v>836</v>
      </c>
      <c r="M37" s="355">
        <v>836</v>
      </c>
      <c r="N37" s="110">
        <f t="shared" ref="N37:N61" si="9">ROUNDUP(M37/2,)</f>
        <v>418</v>
      </c>
      <c r="O37" s="134">
        <f t="shared" ref="O37:O61" si="10">M37-N37</f>
        <v>418</v>
      </c>
    </row>
    <row r="38" spans="1:15" ht="13.5" thickBot="1">
      <c r="A38" s="350">
        <v>3201</v>
      </c>
      <c r="B38" s="349" t="s">
        <v>129</v>
      </c>
      <c r="C38">
        <v>3300</v>
      </c>
      <c r="D38" s="355">
        <v>3245</v>
      </c>
      <c r="E38" s="120">
        <f t="shared" si="4"/>
        <v>1623</v>
      </c>
      <c r="F38" s="110">
        <f t="shared" si="5"/>
        <v>1622</v>
      </c>
      <c r="G38" s="355">
        <v>2434</v>
      </c>
      <c r="H38" s="134">
        <f t="shared" si="6"/>
        <v>1217</v>
      </c>
      <c r="I38" s="120">
        <f t="shared" si="7"/>
        <v>1217</v>
      </c>
      <c r="J38" s="355">
        <v>1623</v>
      </c>
      <c r="K38" s="110">
        <f t="shared" si="2"/>
        <v>812</v>
      </c>
      <c r="L38" s="134">
        <f t="shared" si="3"/>
        <v>811</v>
      </c>
      <c r="M38" s="355">
        <v>811</v>
      </c>
      <c r="N38" s="110">
        <f t="shared" si="9"/>
        <v>406</v>
      </c>
      <c r="O38" s="134">
        <f t="shared" si="10"/>
        <v>405</v>
      </c>
    </row>
    <row r="39" spans="1:15" ht="13.5" thickBot="1">
      <c r="A39" s="350">
        <v>3301</v>
      </c>
      <c r="B39" s="349" t="s">
        <v>129</v>
      </c>
      <c r="C39">
        <v>3400</v>
      </c>
      <c r="D39" s="355">
        <v>3145</v>
      </c>
      <c r="E39" s="121">
        <f t="shared" si="4"/>
        <v>1573</v>
      </c>
      <c r="F39" s="111">
        <f t="shared" si="5"/>
        <v>1572</v>
      </c>
      <c r="G39" s="355">
        <v>2359</v>
      </c>
      <c r="H39" s="136">
        <f t="shared" si="6"/>
        <v>1180</v>
      </c>
      <c r="I39" s="121">
        <f t="shared" si="7"/>
        <v>1179</v>
      </c>
      <c r="J39" s="355">
        <v>1573</v>
      </c>
      <c r="K39" s="111">
        <f t="shared" si="2"/>
        <v>787</v>
      </c>
      <c r="L39" s="136">
        <f t="shared" si="3"/>
        <v>786</v>
      </c>
      <c r="M39" s="355">
        <v>786</v>
      </c>
      <c r="N39" s="111">
        <f t="shared" si="9"/>
        <v>393</v>
      </c>
      <c r="O39" s="136">
        <f t="shared" si="10"/>
        <v>393</v>
      </c>
    </row>
    <row r="40" spans="1:15" ht="13.5" thickBot="1">
      <c r="A40" s="350">
        <v>3401</v>
      </c>
      <c r="B40" s="349" t="s">
        <v>129</v>
      </c>
      <c r="C40">
        <v>3500</v>
      </c>
      <c r="D40" s="355">
        <v>3045</v>
      </c>
      <c r="E40" s="128">
        <f t="shared" si="4"/>
        <v>1523</v>
      </c>
      <c r="F40" s="129">
        <f t="shared" si="5"/>
        <v>1522</v>
      </c>
      <c r="G40" s="355">
        <v>2284</v>
      </c>
      <c r="H40" s="134">
        <f t="shared" si="6"/>
        <v>1142</v>
      </c>
      <c r="I40" s="128">
        <f t="shared" si="7"/>
        <v>1142</v>
      </c>
      <c r="J40" s="355">
        <v>1523</v>
      </c>
      <c r="K40" s="129">
        <f t="shared" si="2"/>
        <v>762</v>
      </c>
      <c r="L40" s="134">
        <f t="shared" si="3"/>
        <v>761</v>
      </c>
      <c r="M40" s="355">
        <v>761</v>
      </c>
      <c r="N40" s="129">
        <f t="shared" si="9"/>
        <v>381</v>
      </c>
      <c r="O40" s="134">
        <f t="shared" si="10"/>
        <v>380</v>
      </c>
    </row>
    <row r="41" spans="1:15" ht="13.5" thickBot="1">
      <c r="A41" s="350">
        <v>3501</v>
      </c>
      <c r="B41" s="349" t="s">
        <v>129</v>
      </c>
      <c r="C41">
        <v>3600</v>
      </c>
      <c r="D41" s="355">
        <v>2945</v>
      </c>
      <c r="E41" s="120">
        <f t="shared" si="4"/>
        <v>1473</v>
      </c>
      <c r="F41" s="110">
        <f t="shared" si="5"/>
        <v>1472</v>
      </c>
      <c r="G41" s="355">
        <v>2209</v>
      </c>
      <c r="H41" s="134">
        <f t="shared" si="6"/>
        <v>1105</v>
      </c>
      <c r="I41" s="120">
        <f t="shared" si="7"/>
        <v>1104</v>
      </c>
      <c r="J41" s="355">
        <v>1473</v>
      </c>
      <c r="K41" s="110">
        <f t="shared" si="2"/>
        <v>737</v>
      </c>
      <c r="L41" s="134">
        <f t="shared" si="3"/>
        <v>736</v>
      </c>
      <c r="M41" s="355">
        <v>736</v>
      </c>
      <c r="N41" s="110">
        <f t="shared" si="9"/>
        <v>368</v>
      </c>
      <c r="O41" s="134">
        <f t="shared" si="10"/>
        <v>368</v>
      </c>
    </row>
    <row r="42" spans="1:15" ht="13.5" thickBot="1">
      <c r="A42" s="350">
        <v>3601</v>
      </c>
      <c r="B42" s="349" t="s">
        <v>129</v>
      </c>
      <c r="C42">
        <v>3700</v>
      </c>
      <c r="D42" s="355">
        <v>2845</v>
      </c>
      <c r="E42" s="120">
        <f t="shared" si="4"/>
        <v>1423</v>
      </c>
      <c r="F42" s="110">
        <f t="shared" si="5"/>
        <v>1422</v>
      </c>
      <c r="G42" s="355">
        <v>2134</v>
      </c>
      <c r="H42" s="134">
        <f t="shared" si="6"/>
        <v>1067</v>
      </c>
      <c r="I42" s="120">
        <f t="shared" si="7"/>
        <v>1067</v>
      </c>
      <c r="J42" s="355">
        <v>1423</v>
      </c>
      <c r="K42" s="110">
        <f t="shared" si="2"/>
        <v>712</v>
      </c>
      <c r="L42" s="134">
        <f t="shared" si="3"/>
        <v>711</v>
      </c>
      <c r="M42" s="355">
        <v>711</v>
      </c>
      <c r="N42" s="110">
        <f t="shared" si="9"/>
        <v>356</v>
      </c>
      <c r="O42" s="134">
        <f t="shared" si="10"/>
        <v>355</v>
      </c>
    </row>
    <row r="43" spans="1:15" ht="13.5" thickBot="1">
      <c r="A43" s="350">
        <v>3701</v>
      </c>
      <c r="B43" s="349" t="s">
        <v>129</v>
      </c>
      <c r="C43">
        <v>3800</v>
      </c>
      <c r="D43" s="355">
        <v>2745</v>
      </c>
      <c r="E43" s="120">
        <f t="shared" si="4"/>
        <v>1373</v>
      </c>
      <c r="F43" s="110">
        <f t="shared" si="5"/>
        <v>1372</v>
      </c>
      <c r="G43" s="355">
        <v>2059</v>
      </c>
      <c r="H43" s="134">
        <f t="shared" si="6"/>
        <v>1030</v>
      </c>
      <c r="I43" s="120">
        <f t="shared" si="7"/>
        <v>1029</v>
      </c>
      <c r="J43" s="355">
        <v>1373</v>
      </c>
      <c r="K43" s="110">
        <f t="shared" si="2"/>
        <v>687</v>
      </c>
      <c r="L43" s="134">
        <f t="shared" si="3"/>
        <v>686</v>
      </c>
      <c r="M43" s="355">
        <v>686</v>
      </c>
      <c r="N43" s="110">
        <f t="shared" si="9"/>
        <v>343</v>
      </c>
      <c r="O43" s="134">
        <f t="shared" si="10"/>
        <v>343</v>
      </c>
    </row>
    <row r="44" spans="1:15" ht="13.5" thickBot="1">
      <c r="A44" s="350">
        <v>3801</v>
      </c>
      <c r="B44" s="349" t="s">
        <v>129</v>
      </c>
      <c r="C44">
        <v>3900</v>
      </c>
      <c r="D44" s="355">
        <v>2645</v>
      </c>
      <c r="E44" s="121">
        <f t="shared" si="4"/>
        <v>1323</v>
      </c>
      <c r="F44" s="111">
        <f t="shared" si="5"/>
        <v>1322</v>
      </c>
      <c r="G44" s="355">
        <v>1984</v>
      </c>
      <c r="H44" s="136">
        <f t="shared" si="6"/>
        <v>992</v>
      </c>
      <c r="I44" s="121">
        <f t="shared" si="7"/>
        <v>992</v>
      </c>
      <c r="J44" s="355">
        <v>1323</v>
      </c>
      <c r="K44" s="111">
        <f t="shared" si="2"/>
        <v>662</v>
      </c>
      <c r="L44" s="136">
        <f t="shared" si="3"/>
        <v>661</v>
      </c>
      <c r="M44" s="355">
        <v>661</v>
      </c>
      <c r="N44" s="111">
        <f t="shared" si="9"/>
        <v>331</v>
      </c>
      <c r="O44" s="136">
        <f t="shared" si="10"/>
        <v>330</v>
      </c>
    </row>
    <row r="45" spans="1:15" ht="13.5" thickBot="1">
      <c r="A45" s="350">
        <v>3901</v>
      </c>
      <c r="B45" s="349" t="s">
        <v>129</v>
      </c>
      <c r="C45">
        <v>4000</v>
      </c>
      <c r="D45" s="355">
        <v>2545</v>
      </c>
      <c r="E45" s="128">
        <f t="shared" si="4"/>
        <v>1273</v>
      </c>
      <c r="F45" s="129">
        <f t="shared" si="5"/>
        <v>1272</v>
      </c>
      <c r="G45" s="355">
        <v>1909</v>
      </c>
      <c r="H45" s="134">
        <f t="shared" si="6"/>
        <v>955</v>
      </c>
      <c r="I45" s="128">
        <f t="shared" si="7"/>
        <v>954</v>
      </c>
      <c r="J45" s="355">
        <v>1273</v>
      </c>
      <c r="K45" s="129">
        <f t="shared" si="2"/>
        <v>637</v>
      </c>
      <c r="L45" s="134">
        <f t="shared" si="3"/>
        <v>636</v>
      </c>
      <c r="M45" s="355">
        <v>0</v>
      </c>
      <c r="N45" s="129">
        <f t="shared" si="9"/>
        <v>0</v>
      </c>
      <c r="O45" s="134">
        <f t="shared" si="10"/>
        <v>0</v>
      </c>
    </row>
    <row r="46" spans="1:15" ht="13.5" thickBot="1">
      <c r="A46" s="350">
        <v>4001</v>
      </c>
      <c r="B46" s="349" t="s">
        <v>129</v>
      </c>
      <c r="C46">
        <v>4100</v>
      </c>
      <c r="D46" s="355">
        <v>2445</v>
      </c>
      <c r="E46" s="120">
        <f t="shared" si="4"/>
        <v>1223</v>
      </c>
      <c r="F46" s="110">
        <f t="shared" si="5"/>
        <v>1222</v>
      </c>
      <c r="G46" s="355">
        <v>1834</v>
      </c>
      <c r="H46" s="134">
        <f t="shared" si="6"/>
        <v>917</v>
      </c>
      <c r="I46" s="120">
        <f t="shared" si="7"/>
        <v>917</v>
      </c>
      <c r="J46" s="355">
        <v>1223</v>
      </c>
      <c r="K46" s="110">
        <f t="shared" si="2"/>
        <v>612</v>
      </c>
      <c r="L46" s="134">
        <f t="shared" si="3"/>
        <v>611</v>
      </c>
      <c r="M46" s="355">
        <v>0</v>
      </c>
      <c r="N46" s="110">
        <f t="shared" si="9"/>
        <v>0</v>
      </c>
      <c r="O46" s="134">
        <f t="shared" si="10"/>
        <v>0</v>
      </c>
    </row>
    <row r="47" spans="1:15" ht="13.5" thickBot="1">
      <c r="A47" s="350">
        <v>4101</v>
      </c>
      <c r="B47" s="349" t="s">
        <v>129</v>
      </c>
      <c r="C47">
        <v>4200</v>
      </c>
      <c r="D47" s="355">
        <v>2345</v>
      </c>
      <c r="E47" s="120">
        <f t="shared" si="4"/>
        <v>1173</v>
      </c>
      <c r="F47" s="110">
        <f t="shared" si="5"/>
        <v>1172</v>
      </c>
      <c r="G47" s="355">
        <v>1759</v>
      </c>
      <c r="H47" s="134">
        <f t="shared" si="6"/>
        <v>880</v>
      </c>
      <c r="I47" s="120">
        <f t="shared" si="7"/>
        <v>879</v>
      </c>
      <c r="J47" s="355">
        <v>1173</v>
      </c>
      <c r="K47" s="110">
        <f t="shared" si="2"/>
        <v>587</v>
      </c>
      <c r="L47" s="134">
        <f t="shared" si="3"/>
        <v>586</v>
      </c>
      <c r="M47" s="355">
        <v>0</v>
      </c>
      <c r="N47" s="110">
        <f t="shared" si="9"/>
        <v>0</v>
      </c>
      <c r="O47" s="134">
        <f t="shared" si="10"/>
        <v>0</v>
      </c>
    </row>
    <row r="48" spans="1:15" ht="13.5" thickBot="1">
      <c r="A48" s="350">
        <v>4201</v>
      </c>
      <c r="B48" s="349" t="s">
        <v>129</v>
      </c>
      <c r="C48">
        <v>4300</v>
      </c>
      <c r="D48" s="355">
        <v>2245</v>
      </c>
      <c r="E48" s="120">
        <f t="shared" si="4"/>
        <v>1123</v>
      </c>
      <c r="F48" s="110">
        <f t="shared" si="5"/>
        <v>1122</v>
      </c>
      <c r="G48" s="355">
        <v>1684</v>
      </c>
      <c r="H48" s="134">
        <f t="shared" si="6"/>
        <v>842</v>
      </c>
      <c r="I48" s="120">
        <f t="shared" si="7"/>
        <v>842</v>
      </c>
      <c r="J48" s="355">
        <v>1123</v>
      </c>
      <c r="K48" s="110">
        <f t="shared" si="2"/>
        <v>562</v>
      </c>
      <c r="L48" s="134">
        <f t="shared" si="3"/>
        <v>561</v>
      </c>
      <c r="M48" s="355">
        <v>0</v>
      </c>
      <c r="N48" s="110">
        <f t="shared" si="9"/>
        <v>0</v>
      </c>
      <c r="O48" s="134">
        <f t="shared" si="10"/>
        <v>0</v>
      </c>
    </row>
    <row r="49" spans="1:15" ht="13.5" thickBot="1">
      <c r="A49" s="350">
        <v>4301</v>
      </c>
      <c r="B49" s="349" t="s">
        <v>129</v>
      </c>
      <c r="C49">
        <v>4400</v>
      </c>
      <c r="D49" s="355">
        <v>2145</v>
      </c>
      <c r="E49" s="121">
        <f t="shared" si="4"/>
        <v>1073</v>
      </c>
      <c r="F49" s="111">
        <f t="shared" si="5"/>
        <v>1072</v>
      </c>
      <c r="G49" s="355">
        <v>1609</v>
      </c>
      <c r="H49" s="136">
        <f t="shared" si="6"/>
        <v>805</v>
      </c>
      <c r="I49" s="121">
        <f t="shared" si="7"/>
        <v>804</v>
      </c>
      <c r="J49" s="355">
        <v>1073</v>
      </c>
      <c r="K49" s="111">
        <f t="shared" si="2"/>
        <v>537</v>
      </c>
      <c r="L49" s="136">
        <f t="shared" si="3"/>
        <v>536</v>
      </c>
      <c r="M49" s="355">
        <v>0</v>
      </c>
      <c r="N49" s="111">
        <f t="shared" si="9"/>
        <v>0</v>
      </c>
      <c r="O49" s="136">
        <f t="shared" si="10"/>
        <v>0</v>
      </c>
    </row>
    <row r="50" spans="1:15" ht="13.5" thickBot="1">
      <c r="A50" s="350">
        <v>4401</v>
      </c>
      <c r="B50" s="349" t="s">
        <v>129</v>
      </c>
      <c r="C50">
        <v>4500</v>
      </c>
      <c r="D50" s="355">
        <v>2045</v>
      </c>
      <c r="E50" s="128">
        <f t="shared" si="4"/>
        <v>1023</v>
      </c>
      <c r="F50" s="129">
        <f t="shared" si="5"/>
        <v>1022</v>
      </c>
      <c r="G50" s="355">
        <v>1534</v>
      </c>
      <c r="H50" s="134">
        <f t="shared" si="6"/>
        <v>767</v>
      </c>
      <c r="I50" s="128">
        <f t="shared" si="7"/>
        <v>767</v>
      </c>
      <c r="J50" s="355">
        <v>1023</v>
      </c>
      <c r="K50" s="129">
        <f t="shared" si="2"/>
        <v>512</v>
      </c>
      <c r="L50" s="134">
        <f t="shared" si="3"/>
        <v>511</v>
      </c>
      <c r="M50" s="355">
        <v>0</v>
      </c>
      <c r="N50" s="129">
        <f t="shared" si="9"/>
        <v>0</v>
      </c>
      <c r="O50" s="134">
        <f t="shared" si="10"/>
        <v>0</v>
      </c>
    </row>
    <row r="51" spans="1:15" ht="13.5" thickBot="1">
      <c r="A51" s="350">
        <v>4501</v>
      </c>
      <c r="B51" s="349" t="s">
        <v>129</v>
      </c>
      <c r="C51">
        <v>4600</v>
      </c>
      <c r="D51" s="355">
        <v>1945</v>
      </c>
      <c r="E51" s="120">
        <f t="shared" si="4"/>
        <v>973</v>
      </c>
      <c r="F51" s="110">
        <f t="shared" si="5"/>
        <v>972</v>
      </c>
      <c r="G51" s="355">
        <v>1459</v>
      </c>
      <c r="H51" s="134">
        <f t="shared" si="6"/>
        <v>730</v>
      </c>
      <c r="I51" s="120">
        <f t="shared" si="7"/>
        <v>729</v>
      </c>
      <c r="J51" s="355">
        <v>973</v>
      </c>
      <c r="K51" s="110">
        <f t="shared" si="2"/>
        <v>487</v>
      </c>
      <c r="L51" s="134">
        <f t="shared" si="3"/>
        <v>486</v>
      </c>
      <c r="M51" s="355">
        <v>0</v>
      </c>
      <c r="N51" s="110">
        <f t="shared" si="9"/>
        <v>0</v>
      </c>
      <c r="O51" s="134">
        <f t="shared" si="10"/>
        <v>0</v>
      </c>
    </row>
    <row r="52" spans="1:15" ht="13.5" thickBot="1">
      <c r="A52" s="350">
        <v>4601</v>
      </c>
      <c r="B52" s="349" t="s">
        <v>129</v>
      </c>
      <c r="C52">
        <v>4700</v>
      </c>
      <c r="D52" s="355">
        <v>1845</v>
      </c>
      <c r="E52" s="120">
        <f t="shared" si="4"/>
        <v>923</v>
      </c>
      <c r="F52" s="110">
        <f t="shared" si="5"/>
        <v>922</v>
      </c>
      <c r="G52" s="355">
        <v>1384</v>
      </c>
      <c r="H52" s="134">
        <f t="shared" si="6"/>
        <v>692</v>
      </c>
      <c r="I52" s="120">
        <f t="shared" si="7"/>
        <v>692</v>
      </c>
      <c r="J52" s="355">
        <v>923</v>
      </c>
      <c r="K52" s="110">
        <f t="shared" si="2"/>
        <v>462</v>
      </c>
      <c r="L52" s="134">
        <f t="shared" si="3"/>
        <v>461</v>
      </c>
      <c r="M52" s="355">
        <v>0</v>
      </c>
      <c r="N52" s="110">
        <f t="shared" si="9"/>
        <v>0</v>
      </c>
      <c r="O52" s="134">
        <f t="shared" si="10"/>
        <v>0</v>
      </c>
    </row>
    <row r="53" spans="1:15" ht="13.5" thickBot="1">
      <c r="A53" s="350">
        <v>4701</v>
      </c>
      <c r="B53" s="349" t="s">
        <v>129</v>
      </c>
      <c r="C53">
        <v>4800</v>
      </c>
      <c r="D53" s="355">
        <v>1745</v>
      </c>
      <c r="E53" s="120">
        <f t="shared" si="4"/>
        <v>873</v>
      </c>
      <c r="F53" s="110">
        <f t="shared" si="5"/>
        <v>872</v>
      </c>
      <c r="G53" s="355">
        <v>1309</v>
      </c>
      <c r="H53" s="134">
        <f t="shared" si="6"/>
        <v>655</v>
      </c>
      <c r="I53" s="120">
        <f t="shared" si="7"/>
        <v>654</v>
      </c>
      <c r="J53" s="355">
        <v>873</v>
      </c>
      <c r="K53" s="110">
        <f t="shared" si="2"/>
        <v>437</v>
      </c>
      <c r="L53" s="134">
        <f t="shared" si="3"/>
        <v>436</v>
      </c>
      <c r="M53" s="355">
        <v>0</v>
      </c>
      <c r="N53" s="110">
        <f t="shared" si="9"/>
        <v>0</v>
      </c>
      <c r="O53" s="134">
        <f t="shared" si="10"/>
        <v>0</v>
      </c>
    </row>
    <row r="54" spans="1:15" ht="13.5" thickBot="1">
      <c r="A54" s="350">
        <v>4801</v>
      </c>
      <c r="B54" s="349" t="s">
        <v>129</v>
      </c>
      <c r="C54">
        <v>4900</v>
      </c>
      <c r="D54" s="355">
        <v>1645</v>
      </c>
      <c r="E54" s="121">
        <f t="shared" si="4"/>
        <v>823</v>
      </c>
      <c r="F54" s="111">
        <f t="shared" si="5"/>
        <v>822</v>
      </c>
      <c r="G54" s="355">
        <v>1234</v>
      </c>
      <c r="H54" s="136">
        <f t="shared" si="6"/>
        <v>617</v>
      </c>
      <c r="I54" s="121">
        <f t="shared" si="7"/>
        <v>617</v>
      </c>
      <c r="J54" s="355">
        <v>823</v>
      </c>
      <c r="K54" s="111">
        <f t="shared" si="2"/>
        <v>412</v>
      </c>
      <c r="L54" s="136">
        <f t="shared" si="3"/>
        <v>411</v>
      </c>
      <c r="M54" s="355">
        <v>0</v>
      </c>
      <c r="N54" s="111">
        <f t="shared" si="9"/>
        <v>0</v>
      </c>
      <c r="O54" s="136">
        <f t="shared" si="10"/>
        <v>0</v>
      </c>
    </row>
    <row r="55" spans="1:15" ht="13.5" thickBot="1">
      <c r="A55" s="350">
        <v>4901</v>
      </c>
      <c r="B55" s="349" t="s">
        <v>129</v>
      </c>
      <c r="C55">
        <v>5000</v>
      </c>
      <c r="D55" s="355">
        <v>1545</v>
      </c>
      <c r="E55" s="128">
        <f t="shared" si="4"/>
        <v>773</v>
      </c>
      <c r="F55" s="129">
        <f t="shared" si="5"/>
        <v>772</v>
      </c>
      <c r="G55" s="355">
        <v>1159</v>
      </c>
      <c r="H55" s="134">
        <f t="shared" si="6"/>
        <v>580</v>
      </c>
      <c r="I55" s="128">
        <f t="shared" si="7"/>
        <v>579</v>
      </c>
      <c r="J55" s="355">
        <v>773</v>
      </c>
      <c r="K55" s="129">
        <f t="shared" si="2"/>
        <v>387</v>
      </c>
      <c r="L55" s="134">
        <f t="shared" si="3"/>
        <v>386</v>
      </c>
      <c r="M55" s="355">
        <v>0</v>
      </c>
      <c r="N55" s="129">
        <f t="shared" si="9"/>
        <v>0</v>
      </c>
      <c r="O55" s="134">
        <f t="shared" si="10"/>
        <v>0</v>
      </c>
    </row>
    <row r="56" spans="1:15" ht="13.5" thickBot="1">
      <c r="A56" s="350">
        <v>5001</v>
      </c>
      <c r="B56" s="349" t="s">
        <v>129</v>
      </c>
      <c r="C56">
        <v>5100</v>
      </c>
      <c r="D56" s="355">
        <v>1445</v>
      </c>
      <c r="E56" s="120">
        <f t="shared" si="4"/>
        <v>723</v>
      </c>
      <c r="F56" s="110">
        <f t="shared" si="5"/>
        <v>722</v>
      </c>
      <c r="G56" s="355">
        <v>1084</v>
      </c>
      <c r="H56" s="134">
        <f t="shared" si="6"/>
        <v>542</v>
      </c>
      <c r="I56" s="120">
        <f t="shared" si="7"/>
        <v>542</v>
      </c>
      <c r="J56" s="355">
        <v>723</v>
      </c>
      <c r="K56" s="110">
        <f t="shared" si="2"/>
        <v>362</v>
      </c>
      <c r="L56" s="134">
        <f t="shared" si="3"/>
        <v>361</v>
      </c>
      <c r="M56" s="355">
        <v>0</v>
      </c>
      <c r="N56" s="110">
        <f t="shared" si="9"/>
        <v>0</v>
      </c>
      <c r="O56" s="134">
        <f t="shared" si="10"/>
        <v>0</v>
      </c>
    </row>
    <row r="57" spans="1:15" ht="13.5" thickBot="1">
      <c r="A57" s="350">
        <v>5101</v>
      </c>
      <c r="B57" s="349" t="s">
        <v>129</v>
      </c>
      <c r="C57">
        <v>5200</v>
      </c>
      <c r="D57" s="355">
        <v>1345</v>
      </c>
      <c r="E57" s="120">
        <f t="shared" si="4"/>
        <v>673</v>
      </c>
      <c r="F57" s="110">
        <f t="shared" si="5"/>
        <v>672</v>
      </c>
      <c r="G57" s="355">
        <v>1009</v>
      </c>
      <c r="H57" s="134">
        <f t="shared" si="6"/>
        <v>505</v>
      </c>
      <c r="I57" s="120">
        <f t="shared" si="7"/>
        <v>504</v>
      </c>
      <c r="J57" s="355">
        <v>673</v>
      </c>
      <c r="K57" s="110">
        <f t="shared" si="2"/>
        <v>337</v>
      </c>
      <c r="L57" s="134">
        <f t="shared" si="3"/>
        <v>336</v>
      </c>
      <c r="M57" s="355">
        <v>0</v>
      </c>
      <c r="N57" s="110">
        <f t="shared" si="9"/>
        <v>0</v>
      </c>
      <c r="O57" s="134">
        <f t="shared" si="10"/>
        <v>0</v>
      </c>
    </row>
    <row r="58" spans="1:15" ht="13.5" thickBot="1">
      <c r="A58" s="350">
        <v>5201</v>
      </c>
      <c r="B58" s="349" t="s">
        <v>129</v>
      </c>
      <c r="C58">
        <v>5300</v>
      </c>
      <c r="D58" s="355">
        <v>1245</v>
      </c>
      <c r="E58" s="120">
        <f t="shared" si="4"/>
        <v>623</v>
      </c>
      <c r="F58" s="110">
        <f t="shared" si="5"/>
        <v>622</v>
      </c>
      <c r="G58" s="355">
        <v>934</v>
      </c>
      <c r="H58" s="134">
        <f t="shared" si="6"/>
        <v>467</v>
      </c>
      <c r="I58" s="120">
        <f t="shared" si="7"/>
        <v>467</v>
      </c>
      <c r="J58" s="355">
        <v>0</v>
      </c>
      <c r="K58" s="110">
        <f t="shared" si="2"/>
        <v>0</v>
      </c>
      <c r="L58" s="134">
        <f t="shared" si="3"/>
        <v>0</v>
      </c>
      <c r="M58" s="355">
        <v>0</v>
      </c>
      <c r="N58" s="110">
        <f t="shared" si="9"/>
        <v>0</v>
      </c>
      <c r="O58" s="134">
        <f t="shared" si="10"/>
        <v>0</v>
      </c>
    </row>
    <row r="59" spans="1:15" ht="15.75" thickBot="1">
      <c r="A59" s="351">
        <v>5301</v>
      </c>
      <c r="B59" s="349" t="s">
        <v>129</v>
      </c>
      <c r="C59">
        <v>5400</v>
      </c>
      <c r="D59" s="355">
        <v>1145</v>
      </c>
      <c r="E59" s="121">
        <f t="shared" si="4"/>
        <v>573</v>
      </c>
      <c r="F59" s="111">
        <f t="shared" si="5"/>
        <v>572</v>
      </c>
      <c r="G59" s="355">
        <v>859</v>
      </c>
      <c r="H59" s="136">
        <f t="shared" si="6"/>
        <v>430</v>
      </c>
      <c r="I59" s="121">
        <f t="shared" si="7"/>
        <v>429</v>
      </c>
      <c r="J59" s="355">
        <v>0</v>
      </c>
      <c r="K59" s="111">
        <f t="shared" si="2"/>
        <v>0</v>
      </c>
      <c r="L59" s="136">
        <f t="shared" si="3"/>
        <v>0</v>
      </c>
      <c r="M59" s="355">
        <v>0</v>
      </c>
      <c r="N59" s="111">
        <f t="shared" si="9"/>
        <v>0</v>
      </c>
      <c r="O59" s="136">
        <f t="shared" si="10"/>
        <v>0</v>
      </c>
    </row>
    <row r="60" spans="1:15" ht="15.75" thickBot="1">
      <c r="A60" s="351">
        <v>5401</v>
      </c>
      <c r="B60" s="349" t="s">
        <v>129</v>
      </c>
      <c r="C60">
        <v>5500</v>
      </c>
      <c r="D60" s="355">
        <v>1045</v>
      </c>
      <c r="E60" s="128">
        <f t="shared" si="4"/>
        <v>523</v>
      </c>
      <c r="F60" s="129">
        <f t="shared" si="5"/>
        <v>522</v>
      </c>
      <c r="G60" s="355">
        <v>784</v>
      </c>
      <c r="H60" s="134">
        <f t="shared" si="6"/>
        <v>392</v>
      </c>
      <c r="I60" s="128">
        <f t="shared" si="7"/>
        <v>392</v>
      </c>
      <c r="J60" s="355">
        <v>0</v>
      </c>
      <c r="K60" s="129">
        <f t="shared" si="2"/>
        <v>0</v>
      </c>
      <c r="L60" s="134">
        <f t="shared" si="3"/>
        <v>0</v>
      </c>
      <c r="M60" s="355">
        <v>0</v>
      </c>
      <c r="N60" s="129">
        <f t="shared" si="9"/>
        <v>0</v>
      </c>
      <c r="O60" s="134">
        <f t="shared" si="10"/>
        <v>0</v>
      </c>
    </row>
    <row r="61" spans="1:15" ht="15.75" thickBot="1">
      <c r="A61" s="351">
        <v>5501</v>
      </c>
      <c r="B61" s="349" t="s">
        <v>129</v>
      </c>
      <c r="C61">
        <v>5600</v>
      </c>
      <c r="D61" s="355">
        <v>945</v>
      </c>
      <c r="E61" s="120">
        <f t="shared" si="4"/>
        <v>473</v>
      </c>
      <c r="F61" s="110">
        <f t="shared" si="5"/>
        <v>472</v>
      </c>
      <c r="G61" s="355">
        <v>709</v>
      </c>
      <c r="H61" s="134">
        <f t="shared" si="6"/>
        <v>355</v>
      </c>
      <c r="I61" s="120">
        <f t="shared" si="7"/>
        <v>354</v>
      </c>
      <c r="J61" s="355">
        <v>0</v>
      </c>
      <c r="K61" s="110">
        <f t="shared" si="2"/>
        <v>0</v>
      </c>
      <c r="L61" s="134">
        <f t="shared" si="3"/>
        <v>0</v>
      </c>
      <c r="M61" s="355">
        <v>0</v>
      </c>
      <c r="N61" s="110">
        <f t="shared" si="9"/>
        <v>0</v>
      </c>
      <c r="O61" s="134">
        <f t="shared" si="10"/>
        <v>0</v>
      </c>
    </row>
    <row r="62" spans="1:15" ht="15.75" thickBot="1">
      <c r="A62" s="351">
        <v>5601</v>
      </c>
      <c r="B62" s="349" t="s">
        <v>129</v>
      </c>
      <c r="C62">
        <v>5700</v>
      </c>
      <c r="D62" s="355">
        <v>845</v>
      </c>
      <c r="E62" s="120">
        <f t="shared" ref="E62:E64" si="11">ROUNDUP(D62/2,)</f>
        <v>423</v>
      </c>
      <c r="F62" s="110">
        <f t="shared" ref="F62:F64" si="12">D62-E62</f>
        <v>422</v>
      </c>
      <c r="G62" s="355">
        <v>0</v>
      </c>
      <c r="H62" s="134">
        <f t="shared" ref="H62:H64" si="13">ROUNDUP(G62/2,)</f>
        <v>0</v>
      </c>
      <c r="I62" s="120">
        <f t="shared" ref="I62:I64" si="14">G62-H62</f>
        <v>0</v>
      </c>
      <c r="J62" s="355">
        <v>0</v>
      </c>
      <c r="K62" s="110">
        <f t="shared" ref="K62:K64" si="15">ROUNDUP(J62/2,)</f>
        <v>0</v>
      </c>
      <c r="L62" s="134">
        <f t="shared" ref="L62:L64" si="16">J62-K62</f>
        <v>0</v>
      </c>
      <c r="M62" s="355">
        <v>0</v>
      </c>
      <c r="N62" s="110">
        <f t="shared" ref="N62:N64" si="17">ROUNDUP(M62/2,)</f>
        <v>0</v>
      </c>
      <c r="O62" s="134">
        <f t="shared" ref="O62:O64" si="18">M62-N62</f>
        <v>0</v>
      </c>
    </row>
    <row r="63" spans="1:15" ht="15.75" thickBot="1">
      <c r="A63" s="354">
        <v>5701</v>
      </c>
      <c r="B63" s="352" t="s">
        <v>129</v>
      </c>
      <c r="C63">
        <v>5800</v>
      </c>
      <c r="D63" s="355">
        <v>745</v>
      </c>
      <c r="E63" s="120">
        <f t="shared" si="11"/>
        <v>373</v>
      </c>
      <c r="F63" s="110">
        <f t="shared" si="12"/>
        <v>372</v>
      </c>
      <c r="G63" s="355">
        <v>0</v>
      </c>
      <c r="H63" s="134">
        <f t="shared" si="13"/>
        <v>0</v>
      </c>
      <c r="I63" s="120">
        <f t="shared" si="14"/>
        <v>0</v>
      </c>
      <c r="J63" s="356">
        <v>0</v>
      </c>
      <c r="K63" s="110">
        <f t="shared" si="15"/>
        <v>0</v>
      </c>
      <c r="L63" s="134">
        <f t="shared" si="16"/>
        <v>0</v>
      </c>
      <c r="M63" s="356">
        <v>0</v>
      </c>
      <c r="N63" s="110">
        <f t="shared" si="17"/>
        <v>0</v>
      </c>
      <c r="O63" s="134">
        <f t="shared" si="18"/>
        <v>0</v>
      </c>
    </row>
    <row r="64" spans="1:15" ht="15.75" thickBot="1">
      <c r="A64" s="354">
        <v>5801</v>
      </c>
      <c r="B64" s="352" t="s">
        <v>129</v>
      </c>
      <c r="C64">
        <v>5846</v>
      </c>
      <c r="D64" s="355">
        <v>672</v>
      </c>
      <c r="E64" s="120">
        <f t="shared" si="11"/>
        <v>336</v>
      </c>
      <c r="F64" s="110">
        <f t="shared" si="12"/>
        <v>336</v>
      </c>
      <c r="G64" s="355">
        <v>0</v>
      </c>
      <c r="H64" s="134">
        <f t="shared" si="13"/>
        <v>0</v>
      </c>
      <c r="I64" s="120">
        <f t="shared" si="14"/>
        <v>0</v>
      </c>
      <c r="J64" s="357">
        <v>0</v>
      </c>
      <c r="K64" s="110">
        <f t="shared" si="15"/>
        <v>0</v>
      </c>
      <c r="L64" s="134">
        <f t="shared" si="16"/>
        <v>0</v>
      </c>
      <c r="M64" s="357">
        <v>0</v>
      </c>
      <c r="N64" s="110">
        <f t="shared" si="17"/>
        <v>0</v>
      </c>
      <c r="O64" s="134">
        <f t="shared" si="18"/>
        <v>0</v>
      </c>
    </row>
    <row r="65" spans="1:13" ht="15.75" thickBot="1">
      <c r="A65" s="354">
        <v>5847</v>
      </c>
      <c r="B65" s="353" t="s">
        <v>129</v>
      </c>
      <c r="C65">
        <v>99999</v>
      </c>
      <c r="D65" s="355">
        <v>0</v>
      </c>
      <c r="G65" s="355">
        <v>0</v>
      </c>
      <c r="J65" s="358">
        <v>0</v>
      </c>
      <c r="M65" s="358">
        <v>0</v>
      </c>
    </row>
  </sheetData>
  <sheetProtection algorithmName="SHA-512" hashValue="7SBOkW7ilzoQpKUahJMpiKmPj4w2qOTQsFhY6WDhgClpJSWX3pGgiavBuDUXWytS88aecOwxBklN8Rc9mgEhUA==" saltValue="bE37fncVqqGObHDM0v3KAg==" spinCount="100000" sheet="1" objects="1" scenarios="1"/>
  <mergeCells count="4">
    <mergeCell ref="E3:F3"/>
    <mergeCell ref="H3:I3"/>
    <mergeCell ref="K3:L3"/>
    <mergeCell ref="N3:O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35"/>
  <sheetViews>
    <sheetView topLeftCell="A101" workbookViewId="0">
      <selection activeCell="A103" sqref="A103"/>
    </sheetView>
  </sheetViews>
  <sheetFormatPr defaultRowHeight="12.75"/>
  <cols>
    <col min="1" max="1" width="6.5703125" style="6" bestFit="1" customWidth="1"/>
    <col min="2" max="2" width="1.5703125" style="12" customWidth="1"/>
    <col min="3" max="3" width="6.42578125" style="6" customWidth="1"/>
    <col min="4" max="7" width="5.7109375" style="1" customWidth="1"/>
    <col min="8" max="8" width="6" style="1" customWidth="1"/>
    <col min="9" max="32" width="5.7109375" style="1" customWidth="1"/>
    <col min="33" max="33" width="5.7109375" style="11" customWidth="1"/>
    <col min="34" max="35" width="5.7109375" style="2" customWidth="1"/>
    <col min="36" max="36" width="5.7109375" style="7" customWidth="1"/>
    <col min="37" max="53" width="5.7109375" style="2"/>
    <col min="54" max="59" width="5.7109375" style="2" customWidth="1"/>
    <col min="60" max="60" width="6.140625" style="2" bestFit="1" customWidth="1"/>
  </cols>
  <sheetData>
    <row r="1" spans="1:60" hidden="1">
      <c r="A1" s="43" t="s">
        <v>0</v>
      </c>
      <c r="B1" s="44"/>
      <c r="C1" s="45"/>
      <c r="D1" s="46" t="s">
        <v>0</v>
      </c>
      <c r="E1" s="46"/>
      <c r="F1" s="46"/>
      <c r="G1" s="46"/>
      <c r="H1" s="46"/>
      <c r="I1" s="46"/>
      <c r="J1" s="46"/>
      <c r="K1" s="46"/>
      <c r="L1" s="46"/>
      <c r="M1" s="47"/>
      <c r="N1" s="47"/>
      <c r="O1" s="46"/>
      <c r="P1" s="46"/>
      <c r="Q1" s="46"/>
      <c r="R1" s="46"/>
      <c r="S1" s="46"/>
      <c r="T1" s="46"/>
      <c r="U1" s="46"/>
      <c r="V1" s="46"/>
      <c r="W1" s="46"/>
      <c r="X1" s="46"/>
      <c r="Y1" s="46"/>
      <c r="Z1" s="48" t="s">
        <v>0</v>
      </c>
      <c r="AA1" s="48"/>
      <c r="AB1" s="46"/>
      <c r="AC1" s="46"/>
      <c r="AD1" s="46"/>
      <c r="AE1" s="46"/>
      <c r="AF1" s="46"/>
      <c r="AG1" s="49"/>
      <c r="AH1" s="49"/>
      <c r="AI1" s="49"/>
      <c r="AJ1" s="50"/>
      <c r="AK1" s="49"/>
      <c r="AL1" s="49"/>
      <c r="AM1" s="49"/>
      <c r="AN1" s="49"/>
      <c r="AO1" s="49"/>
      <c r="AP1" s="49"/>
      <c r="AQ1" s="49"/>
      <c r="AR1" s="49"/>
      <c r="AS1" s="49"/>
      <c r="AT1" s="49"/>
      <c r="AU1" s="49"/>
      <c r="AV1" s="49"/>
      <c r="AW1" s="49"/>
      <c r="AX1" s="49"/>
      <c r="AY1" s="49"/>
      <c r="AZ1" s="49"/>
      <c r="BA1" s="49"/>
      <c r="BB1" s="49"/>
      <c r="BC1" s="49"/>
      <c r="BD1" s="49"/>
      <c r="BE1" s="49"/>
      <c r="BF1" s="49"/>
      <c r="BG1" s="49"/>
      <c r="BH1" s="51"/>
    </row>
    <row r="2" spans="1:60" ht="14.25" hidden="1">
      <c r="A2" s="52"/>
      <c r="B2" s="53"/>
      <c r="C2" s="54"/>
      <c r="D2" s="55"/>
      <c r="E2" s="55"/>
      <c r="F2" s="55"/>
      <c r="G2" s="55"/>
      <c r="H2" s="55"/>
      <c r="I2" s="55"/>
      <c r="J2" s="55"/>
      <c r="K2" s="55"/>
      <c r="L2" s="55"/>
      <c r="M2" s="56"/>
      <c r="N2" s="56"/>
      <c r="O2" s="56"/>
      <c r="P2" s="56"/>
      <c r="Q2" s="55"/>
      <c r="R2" s="55"/>
      <c r="S2" s="57"/>
      <c r="T2" s="57"/>
      <c r="U2" s="57"/>
      <c r="V2" s="57"/>
      <c r="W2" s="55"/>
      <c r="X2" s="57"/>
      <c r="Y2" s="74" t="s">
        <v>1</v>
      </c>
      <c r="Z2" s="58"/>
      <c r="AA2" s="58"/>
      <c r="AB2" s="55"/>
      <c r="AC2" s="55"/>
      <c r="AD2" s="55"/>
      <c r="AE2" s="55"/>
      <c r="AF2" s="55"/>
      <c r="AG2" s="59"/>
      <c r="AH2" s="59"/>
      <c r="AI2" s="59"/>
      <c r="AJ2" s="60"/>
      <c r="AK2" s="59"/>
      <c r="AL2" s="59"/>
      <c r="AM2" s="59"/>
      <c r="AN2" s="59"/>
      <c r="AO2" s="59"/>
      <c r="AP2" s="59"/>
      <c r="AQ2" s="59"/>
      <c r="AR2" s="59"/>
      <c r="AS2" s="59"/>
      <c r="AT2" s="59"/>
      <c r="AU2" s="59"/>
      <c r="AV2" s="59"/>
      <c r="AW2" s="59"/>
      <c r="AX2" s="59"/>
      <c r="AY2" s="59"/>
      <c r="AZ2" s="59"/>
      <c r="BA2" s="59"/>
      <c r="BB2" s="59"/>
      <c r="BC2" s="59"/>
      <c r="BD2" s="59"/>
      <c r="BE2" s="59"/>
      <c r="BF2" s="59"/>
      <c r="BG2" s="59"/>
      <c r="BH2" s="61"/>
    </row>
    <row r="3" spans="1:60" ht="15" hidden="1">
      <c r="A3" s="52"/>
      <c r="B3" s="98"/>
      <c r="C3" s="54"/>
      <c r="D3" s="56"/>
      <c r="E3" s="56"/>
      <c r="F3" s="55"/>
      <c r="G3" s="56"/>
      <c r="H3" s="56"/>
      <c r="I3" s="56"/>
      <c r="J3" s="56"/>
      <c r="K3" s="56"/>
      <c r="L3" s="56"/>
      <c r="M3" s="56"/>
      <c r="N3" s="56"/>
      <c r="O3" s="56"/>
      <c r="P3" s="56"/>
      <c r="Q3" s="55"/>
      <c r="R3" s="55"/>
      <c r="S3" s="383" t="s">
        <v>8</v>
      </c>
      <c r="T3" s="383"/>
      <c r="U3" s="383"/>
      <c r="V3" s="383"/>
      <c r="W3" s="383"/>
      <c r="X3" s="383"/>
      <c r="Y3" s="383"/>
      <c r="Z3" s="383"/>
      <c r="AA3" s="383"/>
      <c r="AB3" s="383"/>
      <c r="AC3" s="383"/>
      <c r="AD3" s="383"/>
      <c r="AE3" s="383"/>
      <c r="AF3" s="55"/>
      <c r="AG3" s="59"/>
      <c r="AH3" s="59"/>
      <c r="AI3" s="59"/>
      <c r="AJ3" s="60"/>
      <c r="AK3" s="59"/>
      <c r="AL3" s="59"/>
      <c r="AM3" s="59"/>
      <c r="AN3" s="59"/>
      <c r="AO3" s="59"/>
      <c r="AP3" s="59"/>
      <c r="AQ3" s="59"/>
      <c r="AR3" s="59"/>
      <c r="AS3" s="59"/>
      <c r="AT3" s="59"/>
      <c r="AU3" s="59"/>
      <c r="AV3" s="59"/>
      <c r="AW3" s="59"/>
      <c r="AX3" s="59"/>
      <c r="AY3" s="59"/>
      <c r="AZ3" s="59"/>
      <c r="BA3" s="59"/>
      <c r="BB3" s="59"/>
      <c r="BC3" s="59"/>
      <c r="BD3" s="59"/>
      <c r="BE3" s="59"/>
      <c r="BF3" s="59"/>
      <c r="BG3" s="59"/>
      <c r="BH3" s="61"/>
    </row>
    <row r="4" spans="1:60" ht="23.25" hidden="1">
      <c r="A4" s="384" t="s">
        <v>9</v>
      </c>
      <c r="B4" s="385"/>
      <c r="C4" s="385"/>
      <c r="D4" s="385"/>
      <c r="E4" s="385"/>
      <c r="F4" s="385"/>
      <c r="G4" s="56"/>
      <c r="H4" s="56"/>
      <c r="I4" s="56"/>
      <c r="J4" s="56"/>
      <c r="K4" s="56"/>
      <c r="L4" s="56"/>
      <c r="M4" s="56"/>
      <c r="N4" s="56"/>
      <c r="O4" s="56"/>
      <c r="P4" s="56"/>
      <c r="Q4" s="55"/>
      <c r="R4" s="55"/>
      <c r="S4" s="383" t="s">
        <v>14</v>
      </c>
      <c r="T4" s="383"/>
      <c r="U4" s="383"/>
      <c r="V4" s="383"/>
      <c r="W4" s="383"/>
      <c r="X4" s="383"/>
      <c r="Y4" s="383"/>
      <c r="Z4" s="383"/>
      <c r="AA4" s="383"/>
      <c r="AB4" s="383"/>
      <c r="AC4" s="383"/>
      <c r="AD4" s="383"/>
      <c r="AE4" s="383"/>
      <c r="AF4" s="55"/>
      <c r="AG4" s="59"/>
      <c r="AH4" s="59"/>
      <c r="AI4" s="59"/>
      <c r="AJ4" s="60"/>
      <c r="AK4" s="59"/>
      <c r="AL4" s="59"/>
      <c r="AM4" s="59"/>
      <c r="AN4" s="59"/>
      <c r="AO4" s="59"/>
      <c r="AP4" s="59"/>
      <c r="AQ4" s="59"/>
      <c r="AR4" s="59"/>
      <c r="AS4" s="59"/>
      <c r="AT4" s="59"/>
      <c r="AU4" s="59"/>
      <c r="AV4" s="59"/>
      <c r="AW4" s="59"/>
      <c r="AX4" s="59"/>
      <c r="AY4" s="59"/>
      <c r="AZ4" s="59"/>
      <c r="BA4" s="59"/>
      <c r="BB4" s="59"/>
      <c r="BC4" s="59"/>
      <c r="BD4" s="59"/>
      <c r="BE4" s="59"/>
      <c r="BF4" s="59"/>
      <c r="BG4" s="59"/>
      <c r="BH4" s="61"/>
    </row>
    <row r="5" spans="1:60" ht="15" hidden="1">
      <c r="A5" s="52"/>
      <c r="B5" s="53"/>
      <c r="C5" s="63"/>
      <c r="D5" s="56"/>
      <c r="E5" s="56"/>
      <c r="F5" s="55"/>
      <c r="G5" s="56"/>
      <c r="H5" s="56"/>
      <c r="I5" s="56"/>
      <c r="J5" s="56"/>
      <c r="K5" s="56"/>
      <c r="L5" s="56"/>
      <c r="M5" s="62"/>
      <c r="N5" s="56"/>
      <c r="O5" s="56"/>
      <c r="P5" s="56"/>
      <c r="Q5" s="55"/>
      <c r="R5" s="55"/>
      <c r="S5" s="55"/>
      <c r="T5" s="55"/>
      <c r="U5" s="55"/>
      <c r="V5" s="55"/>
      <c r="W5" s="55"/>
      <c r="X5" s="75"/>
      <c r="Y5" s="106" t="s">
        <v>17</v>
      </c>
      <c r="Z5" s="88"/>
      <c r="AA5" s="55"/>
      <c r="AB5" s="55"/>
      <c r="AC5" s="55"/>
      <c r="AD5" s="55"/>
      <c r="AE5" s="55"/>
      <c r="AF5" s="55"/>
      <c r="AG5" s="59"/>
      <c r="AH5" s="59"/>
      <c r="AI5" s="59"/>
      <c r="AJ5" s="60"/>
      <c r="AK5" s="59"/>
      <c r="AL5" s="59"/>
      <c r="AM5" s="59"/>
      <c r="AN5" s="59"/>
      <c r="AO5" s="59"/>
      <c r="AP5" s="59"/>
      <c r="AQ5" s="59"/>
      <c r="AR5" s="59"/>
      <c r="AS5" s="59"/>
      <c r="AT5" s="59"/>
      <c r="AU5" s="59"/>
      <c r="AV5" s="59"/>
      <c r="AW5" s="59"/>
      <c r="AX5" s="59"/>
      <c r="AY5" s="59"/>
      <c r="AZ5" s="59"/>
      <c r="BA5" s="104"/>
      <c r="BB5" s="104"/>
      <c r="BC5" s="104"/>
      <c r="BD5" s="104"/>
      <c r="BE5" s="104"/>
      <c r="BF5" s="104"/>
      <c r="BG5" s="104"/>
      <c r="BH5" s="61"/>
    </row>
    <row r="6" spans="1:60" ht="13.5" hidden="1" thickBot="1">
      <c r="A6" s="52"/>
      <c r="B6" s="53"/>
      <c r="C6" s="63"/>
      <c r="D6" s="56"/>
      <c r="E6" s="56"/>
      <c r="F6" s="56"/>
      <c r="G6" s="107" t="s">
        <v>0</v>
      </c>
      <c r="H6" s="108" t="s">
        <v>0</v>
      </c>
      <c r="I6" s="55"/>
      <c r="J6" s="55"/>
      <c r="K6" s="55"/>
      <c r="L6" s="55"/>
      <c r="M6" s="108"/>
      <c r="N6" s="56"/>
      <c r="O6" s="55"/>
      <c r="P6" s="55"/>
      <c r="Q6" s="55"/>
      <c r="R6" s="55"/>
      <c r="S6" s="55"/>
      <c r="T6" s="55"/>
      <c r="U6" s="55"/>
      <c r="V6" s="55"/>
      <c r="W6" s="55"/>
      <c r="X6" s="55"/>
      <c r="Y6" s="56"/>
      <c r="Z6" s="55"/>
      <c r="AA6" s="55"/>
      <c r="AB6" s="55"/>
      <c r="AC6" s="55"/>
      <c r="AD6" s="55"/>
      <c r="AE6" s="55"/>
      <c r="AF6" s="55"/>
      <c r="AG6" s="59"/>
      <c r="AH6" s="59"/>
      <c r="AI6" s="59"/>
      <c r="AJ6" s="60"/>
      <c r="AK6" s="59"/>
      <c r="AL6" s="59"/>
      <c r="AM6" s="59"/>
      <c r="AN6" s="59"/>
      <c r="AO6" s="59"/>
      <c r="AP6" s="59"/>
      <c r="AQ6" s="59"/>
      <c r="AR6" s="59"/>
      <c r="AS6" s="59"/>
      <c r="AT6" s="59"/>
      <c r="AU6" s="59"/>
      <c r="AV6" s="59"/>
      <c r="AW6" s="59"/>
      <c r="AX6" s="59"/>
      <c r="AY6" s="59"/>
      <c r="AZ6" s="59"/>
      <c r="BA6" s="59"/>
      <c r="BB6" s="59"/>
      <c r="BC6" s="59"/>
      <c r="BD6" s="59"/>
      <c r="BE6" s="59"/>
      <c r="BF6" s="59"/>
      <c r="BG6" s="59"/>
      <c r="BH6" s="61"/>
    </row>
    <row r="7" spans="1:60" ht="13.5" hidden="1" thickBot="1">
      <c r="A7" s="396" t="s">
        <v>6</v>
      </c>
      <c r="B7" s="397"/>
      <c r="C7" s="398"/>
      <c r="D7" s="150"/>
      <c r="E7" s="150"/>
      <c r="F7" s="150"/>
      <c r="G7" s="150"/>
      <c r="H7" s="150"/>
      <c r="I7" s="150"/>
      <c r="J7" s="150"/>
      <c r="K7" s="150"/>
      <c r="L7" s="150"/>
      <c r="M7" s="150"/>
      <c r="N7" s="150"/>
      <c r="O7" s="150"/>
      <c r="P7" s="150"/>
      <c r="Q7" s="150"/>
      <c r="R7" s="150"/>
      <c r="S7" s="150"/>
      <c r="T7" s="150"/>
      <c r="U7" s="150"/>
      <c r="V7" s="150"/>
      <c r="W7" s="150"/>
      <c r="X7" s="150"/>
      <c r="Y7" s="150" t="s">
        <v>2</v>
      </c>
      <c r="Z7" s="150"/>
      <c r="AA7" s="150"/>
      <c r="AB7" s="150"/>
      <c r="AC7" s="150"/>
      <c r="AD7" s="150"/>
      <c r="AE7" s="150"/>
      <c r="AF7" s="150"/>
      <c r="AG7" s="150"/>
      <c r="AH7" s="153"/>
      <c r="AI7" s="153"/>
      <c r="AJ7" s="154"/>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5"/>
    </row>
    <row r="8" spans="1:60" ht="12.75" hidden="1" customHeight="1">
      <c r="A8" s="399"/>
      <c r="B8" s="400"/>
      <c r="C8" s="401"/>
      <c r="D8" s="157">
        <v>0</v>
      </c>
      <c r="E8" s="145">
        <v>1</v>
      </c>
      <c r="F8" s="146">
        <v>101</v>
      </c>
      <c r="G8" s="146">
        <v>201</v>
      </c>
      <c r="H8" s="147">
        <v>301</v>
      </c>
      <c r="I8" s="146">
        <v>401</v>
      </c>
      <c r="J8" s="146">
        <v>501</v>
      </c>
      <c r="K8" s="146">
        <v>601</v>
      </c>
      <c r="L8" s="146">
        <v>701</v>
      </c>
      <c r="M8" s="148">
        <v>801</v>
      </c>
      <c r="N8" s="149">
        <v>901</v>
      </c>
      <c r="O8" s="149">
        <v>1001</v>
      </c>
      <c r="P8" s="149">
        <v>1101</v>
      </c>
      <c r="Q8" s="146">
        <v>1201</v>
      </c>
      <c r="R8" s="147">
        <v>1301</v>
      </c>
      <c r="S8" s="146">
        <v>1401</v>
      </c>
      <c r="T8" s="146">
        <v>1501</v>
      </c>
      <c r="U8" s="146">
        <v>1601</v>
      </c>
      <c r="V8" s="146">
        <v>1701</v>
      </c>
      <c r="W8" s="146">
        <v>1801</v>
      </c>
      <c r="X8" s="146">
        <v>1901</v>
      </c>
      <c r="Y8" s="146">
        <v>2001</v>
      </c>
      <c r="Z8" s="146">
        <v>2101</v>
      </c>
      <c r="AA8" s="146">
        <v>2201</v>
      </c>
      <c r="AB8" s="147">
        <v>2301</v>
      </c>
      <c r="AC8" s="145">
        <v>2401</v>
      </c>
      <c r="AD8" s="145">
        <v>2501</v>
      </c>
      <c r="AE8" s="145">
        <v>2601</v>
      </c>
      <c r="AF8" s="145">
        <v>2701</v>
      </c>
      <c r="AG8" s="147">
        <v>2801</v>
      </c>
      <c r="AH8" s="151">
        <v>2901</v>
      </c>
      <c r="AI8" s="151">
        <v>3001</v>
      </c>
      <c r="AJ8" s="152">
        <v>3101</v>
      </c>
      <c r="AK8" s="151">
        <v>3201</v>
      </c>
      <c r="AL8" s="147">
        <v>3301</v>
      </c>
      <c r="AM8" s="151">
        <v>3401</v>
      </c>
      <c r="AN8" s="151">
        <v>3501</v>
      </c>
      <c r="AO8" s="151">
        <v>3601</v>
      </c>
      <c r="AP8" s="151">
        <v>3701</v>
      </c>
      <c r="AQ8" s="147">
        <v>3801</v>
      </c>
      <c r="AR8" s="151">
        <v>3901</v>
      </c>
      <c r="AS8" s="151">
        <v>4001</v>
      </c>
      <c r="AT8" s="151">
        <v>4101</v>
      </c>
      <c r="AU8" s="151">
        <v>4201</v>
      </c>
      <c r="AV8" s="147">
        <v>4301</v>
      </c>
      <c r="AW8" s="151">
        <v>4401</v>
      </c>
      <c r="AX8" s="151">
        <v>4501</v>
      </c>
      <c r="AY8" s="151">
        <v>4601</v>
      </c>
      <c r="AZ8" s="151">
        <v>4701</v>
      </c>
      <c r="BA8" s="147">
        <v>4801</v>
      </c>
      <c r="BB8" s="151">
        <v>4901</v>
      </c>
      <c r="BC8" s="151">
        <v>5001</v>
      </c>
      <c r="BD8" s="151">
        <v>5101</v>
      </c>
      <c r="BE8" s="255">
        <v>5201</v>
      </c>
      <c r="BF8" s="255">
        <v>5301</v>
      </c>
      <c r="BG8" s="255">
        <v>5401</v>
      </c>
      <c r="BH8" s="181">
        <v>5487</v>
      </c>
    </row>
    <row r="9" spans="1:60" hidden="1">
      <c r="A9" s="399"/>
      <c r="B9" s="400"/>
      <c r="C9" s="401"/>
      <c r="D9" s="158" t="s">
        <v>3</v>
      </c>
      <c r="E9" s="109" t="s">
        <v>3</v>
      </c>
      <c r="F9" s="109" t="s">
        <v>3</v>
      </c>
      <c r="G9" s="109" t="s">
        <v>3</v>
      </c>
      <c r="H9" s="86" t="s">
        <v>3</v>
      </c>
      <c r="I9" s="109" t="s">
        <v>3</v>
      </c>
      <c r="J9" s="109" t="s">
        <v>3</v>
      </c>
      <c r="K9" s="109" t="s">
        <v>3</v>
      </c>
      <c r="L9" s="109" t="s">
        <v>3</v>
      </c>
      <c r="M9" s="86" t="s">
        <v>3</v>
      </c>
      <c r="N9" s="109" t="s">
        <v>3</v>
      </c>
      <c r="O9" s="109" t="s">
        <v>3</v>
      </c>
      <c r="P9" s="109" t="s">
        <v>3</v>
      </c>
      <c r="Q9" s="109" t="s">
        <v>3</v>
      </c>
      <c r="R9" s="86" t="s">
        <v>3</v>
      </c>
      <c r="S9" s="109" t="s">
        <v>3</v>
      </c>
      <c r="T9" s="109" t="s">
        <v>3</v>
      </c>
      <c r="U9" s="109" t="s">
        <v>3</v>
      </c>
      <c r="V9" s="109" t="s">
        <v>3</v>
      </c>
      <c r="W9" s="86" t="s">
        <v>3</v>
      </c>
      <c r="X9" s="109" t="s">
        <v>3</v>
      </c>
      <c r="Y9" s="109" t="s">
        <v>3</v>
      </c>
      <c r="Z9" s="109" t="s">
        <v>3</v>
      </c>
      <c r="AA9" s="109" t="s">
        <v>3</v>
      </c>
      <c r="AB9" s="86" t="s">
        <v>3</v>
      </c>
      <c r="AC9" s="109" t="s">
        <v>3</v>
      </c>
      <c r="AD9" s="109" t="s">
        <v>3</v>
      </c>
      <c r="AE9" s="109" t="s">
        <v>3</v>
      </c>
      <c r="AF9" s="109" t="s">
        <v>3</v>
      </c>
      <c r="AG9" s="86" t="s">
        <v>3</v>
      </c>
      <c r="AH9" s="109" t="s">
        <v>3</v>
      </c>
      <c r="AI9" s="109" t="s">
        <v>3</v>
      </c>
      <c r="AJ9" s="109" t="s">
        <v>3</v>
      </c>
      <c r="AK9" s="109" t="s">
        <v>3</v>
      </c>
      <c r="AL9" s="86" t="s">
        <v>3</v>
      </c>
      <c r="AM9" s="109" t="s">
        <v>3</v>
      </c>
      <c r="AN9" s="109" t="s">
        <v>3</v>
      </c>
      <c r="AO9" s="109" t="s">
        <v>3</v>
      </c>
      <c r="AP9" s="109" t="s">
        <v>3</v>
      </c>
      <c r="AQ9" s="86" t="s">
        <v>3</v>
      </c>
      <c r="AR9" s="109" t="s">
        <v>3</v>
      </c>
      <c r="AS9" s="109" t="s">
        <v>3</v>
      </c>
      <c r="AT9" s="109" t="s">
        <v>3</v>
      </c>
      <c r="AU9" s="109" t="s">
        <v>3</v>
      </c>
      <c r="AV9" s="86" t="s">
        <v>3</v>
      </c>
      <c r="AW9" s="109" t="s">
        <v>3</v>
      </c>
      <c r="AX9" s="109" t="s">
        <v>3</v>
      </c>
      <c r="AY9" s="109" t="s">
        <v>3</v>
      </c>
      <c r="AZ9" s="109" t="s">
        <v>3</v>
      </c>
      <c r="BA9" s="86" t="s">
        <v>3</v>
      </c>
      <c r="BB9" s="109" t="s">
        <v>3</v>
      </c>
      <c r="BC9" s="109" t="s">
        <v>3</v>
      </c>
      <c r="BD9" s="109" t="s">
        <v>3</v>
      </c>
      <c r="BE9" s="109" t="s">
        <v>3</v>
      </c>
      <c r="BF9" s="109" t="s">
        <v>3</v>
      </c>
      <c r="BG9" s="256" t="s">
        <v>3</v>
      </c>
      <c r="BH9" s="182" t="s">
        <v>3</v>
      </c>
    </row>
    <row r="10" spans="1:60" ht="13.5" hidden="1" thickBot="1">
      <c r="A10" s="402"/>
      <c r="B10" s="403"/>
      <c r="C10" s="404"/>
      <c r="D10" s="158">
        <v>0</v>
      </c>
      <c r="E10" s="109">
        <v>100</v>
      </c>
      <c r="F10" s="109">
        <v>200</v>
      </c>
      <c r="G10" s="109">
        <v>300</v>
      </c>
      <c r="H10" s="86">
        <v>400</v>
      </c>
      <c r="I10" s="109">
        <v>500</v>
      </c>
      <c r="J10" s="109">
        <v>600</v>
      </c>
      <c r="K10" s="109">
        <v>700</v>
      </c>
      <c r="L10" s="109">
        <v>800</v>
      </c>
      <c r="M10" s="86">
        <v>900</v>
      </c>
      <c r="N10" s="109">
        <v>1000</v>
      </c>
      <c r="O10" s="109">
        <v>1100</v>
      </c>
      <c r="P10" s="109">
        <v>1200</v>
      </c>
      <c r="Q10" s="109">
        <v>1300</v>
      </c>
      <c r="R10" s="86">
        <v>1400</v>
      </c>
      <c r="S10" s="109">
        <v>1500</v>
      </c>
      <c r="T10" s="109">
        <v>1600</v>
      </c>
      <c r="U10" s="109">
        <v>1700</v>
      </c>
      <c r="V10" s="109">
        <v>1800</v>
      </c>
      <c r="W10" s="86">
        <v>1900</v>
      </c>
      <c r="X10" s="109">
        <v>2000</v>
      </c>
      <c r="Y10" s="109">
        <v>2100</v>
      </c>
      <c r="Z10" s="109">
        <v>2200</v>
      </c>
      <c r="AA10" s="109">
        <v>2300</v>
      </c>
      <c r="AB10" s="86">
        <v>2400</v>
      </c>
      <c r="AC10" s="109">
        <v>2500</v>
      </c>
      <c r="AD10" s="109">
        <v>2600</v>
      </c>
      <c r="AE10" s="109">
        <v>2700</v>
      </c>
      <c r="AF10" s="109">
        <v>2800</v>
      </c>
      <c r="AG10" s="86">
        <v>2900</v>
      </c>
      <c r="AH10" s="109">
        <v>3000</v>
      </c>
      <c r="AI10" s="109">
        <v>3100</v>
      </c>
      <c r="AJ10" s="109">
        <v>3200</v>
      </c>
      <c r="AK10" s="109">
        <v>3300</v>
      </c>
      <c r="AL10" s="86">
        <v>3400</v>
      </c>
      <c r="AM10" s="109">
        <v>3500</v>
      </c>
      <c r="AN10" s="109">
        <v>3600</v>
      </c>
      <c r="AO10" s="109">
        <v>3700</v>
      </c>
      <c r="AP10" s="109">
        <v>3800</v>
      </c>
      <c r="AQ10" s="86">
        <v>3900</v>
      </c>
      <c r="AR10" s="109">
        <v>4000</v>
      </c>
      <c r="AS10" s="109">
        <v>4100</v>
      </c>
      <c r="AT10" s="109">
        <v>4200</v>
      </c>
      <c r="AU10" s="109">
        <v>4300</v>
      </c>
      <c r="AV10" s="86">
        <v>4400</v>
      </c>
      <c r="AW10" s="109">
        <v>4500</v>
      </c>
      <c r="AX10" s="109">
        <v>4600</v>
      </c>
      <c r="AY10" s="109">
        <v>4700</v>
      </c>
      <c r="AZ10" s="109">
        <v>4800</v>
      </c>
      <c r="BA10" s="86">
        <v>4900</v>
      </c>
      <c r="BB10" s="109">
        <v>5000</v>
      </c>
      <c r="BC10" s="109">
        <v>5100</v>
      </c>
      <c r="BD10" s="109">
        <v>5200</v>
      </c>
      <c r="BE10" s="256">
        <v>5300</v>
      </c>
      <c r="BF10" s="256">
        <v>5400</v>
      </c>
      <c r="BG10" s="256">
        <v>5486</v>
      </c>
      <c r="BH10" s="182">
        <v>999999</v>
      </c>
    </row>
    <row r="11" spans="1:60" hidden="1">
      <c r="A11" s="159">
        <v>0</v>
      </c>
      <c r="B11" s="160" t="s">
        <v>4</v>
      </c>
      <c r="C11" s="161">
        <v>199</v>
      </c>
      <c r="D11" s="32">
        <v>0</v>
      </c>
      <c r="E11" s="32">
        <v>0</v>
      </c>
      <c r="F11" s="32">
        <v>0</v>
      </c>
      <c r="G11" s="32">
        <v>0</v>
      </c>
      <c r="H11" s="86">
        <v>0</v>
      </c>
      <c r="I11" s="32">
        <v>0</v>
      </c>
      <c r="J11" s="32">
        <v>0</v>
      </c>
      <c r="K11" s="32">
        <v>0</v>
      </c>
      <c r="L11" s="32">
        <v>0</v>
      </c>
      <c r="M11" s="86">
        <v>0</v>
      </c>
      <c r="N11" s="32">
        <v>0</v>
      </c>
      <c r="O11" s="32">
        <v>0</v>
      </c>
      <c r="P11" s="32">
        <v>0</v>
      </c>
      <c r="Q11" s="32">
        <v>0</v>
      </c>
      <c r="R11" s="86">
        <v>0</v>
      </c>
      <c r="S11" s="32">
        <v>0</v>
      </c>
      <c r="T11" s="32">
        <v>0</v>
      </c>
      <c r="U11" s="32">
        <v>0</v>
      </c>
      <c r="V11" s="32">
        <v>0</v>
      </c>
      <c r="W11" s="86">
        <v>0</v>
      </c>
      <c r="X11" s="32">
        <v>0</v>
      </c>
      <c r="Y11" s="32">
        <v>0</v>
      </c>
      <c r="Z11" s="32">
        <v>0</v>
      </c>
      <c r="AA11" s="32">
        <v>0</v>
      </c>
      <c r="AB11" s="86">
        <v>0</v>
      </c>
      <c r="AC11" s="32">
        <v>0</v>
      </c>
      <c r="AD11" s="32">
        <v>0</v>
      </c>
      <c r="AE11" s="32">
        <v>0</v>
      </c>
      <c r="AF11" s="260">
        <v>0</v>
      </c>
      <c r="AG11" s="261">
        <v>0</v>
      </c>
      <c r="AH11" s="260">
        <v>0</v>
      </c>
      <c r="AI11" s="260">
        <v>0</v>
      </c>
      <c r="AJ11" s="260">
        <v>0</v>
      </c>
      <c r="AK11" s="260">
        <v>0</v>
      </c>
      <c r="AL11" s="261">
        <v>0</v>
      </c>
      <c r="AM11" s="260">
        <v>0</v>
      </c>
      <c r="AN11" s="260">
        <v>0</v>
      </c>
      <c r="AO11" s="260">
        <v>0</v>
      </c>
      <c r="AP11" s="260">
        <v>0</v>
      </c>
      <c r="AQ11" s="261">
        <v>0</v>
      </c>
      <c r="AR11" s="260">
        <v>0</v>
      </c>
      <c r="AS11" s="260">
        <v>0</v>
      </c>
      <c r="AT11" s="260">
        <v>0</v>
      </c>
      <c r="AU11" s="260">
        <v>0</v>
      </c>
      <c r="AV11" s="261">
        <v>0</v>
      </c>
      <c r="AW11" s="260">
        <v>0</v>
      </c>
      <c r="AX11" s="260">
        <v>0</v>
      </c>
      <c r="AY11" s="260">
        <v>0</v>
      </c>
      <c r="AZ11" s="260">
        <v>0</v>
      </c>
      <c r="BA11" s="261">
        <v>0</v>
      </c>
      <c r="BB11" s="260">
        <v>0</v>
      </c>
      <c r="BC11" s="260">
        <v>0</v>
      </c>
      <c r="BD11" s="262">
        <v>0</v>
      </c>
      <c r="BE11" s="262">
        <v>0</v>
      </c>
      <c r="BF11" s="262">
        <v>0</v>
      </c>
      <c r="BG11" s="262">
        <v>0</v>
      </c>
      <c r="BH11" s="263">
        <v>0</v>
      </c>
    </row>
    <row r="12" spans="1:60" hidden="1">
      <c r="A12" s="29">
        <v>200</v>
      </c>
      <c r="B12" s="33" t="s">
        <v>4</v>
      </c>
      <c r="C12" s="34">
        <v>299</v>
      </c>
      <c r="D12" s="32">
        <v>0</v>
      </c>
      <c r="E12" s="32">
        <v>0</v>
      </c>
      <c r="F12" s="32">
        <v>0</v>
      </c>
      <c r="G12" s="32">
        <v>0</v>
      </c>
      <c r="H12" s="86">
        <v>0</v>
      </c>
      <c r="I12" s="32">
        <v>0</v>
      </c>
      <c r="J12" s="32">
        <v>0</v>
      </c>
      <c r="K12" s="32">
        <v>0</v>
      </c>
      <c r="L12" s="32">
        <v>0</v>
      </c>
      <c r="M12" s="86">
        <v>0</v>
      </c>
      <c r="N12" s="32">
        <v>0</v>
      </c>
      <c r="O12" s="32">
        <v>0</v>
      </c>
      <c r="P12" s="32">
        <v>0</v>
      </c>
      <c r="Q12" s="32">
        <v>0</v>
      </c>
      <c r="R12" s="86">
        <v>0</v>
      </c>
      <c r="S12" s="32">
        <v>0</v>
      </c>
      <c r="T12" s="32">
        <v>0</v>
      </c>
      <c r="U12" s="32">
        <v>0</v>
      </c>
      <c r="V12" s="32">
        <v>0</v>
      </c>
      <c r="W12" s="86">
        <v>0</v>
      </c>
      <c r="X12" s="32">
        <v>0</v>
      </c>
      <c r="Y12" s="32">
        <v>0</v>
      </c>
      <c r="Z12" s="32">
        <v>0</v>
      </c>
      <c r="AA12" s="32">
        <v>0</v>
      </c>
      <c r="AB12" s="86">
        <v>0</v>
      </c>
      <c r="AC12" s="32">
        <v>0</v>
      </c>
      <c r="AD12" s="32">
        <v>0</v>
      </c>
      <c r="AE12" s="32">
        <v>0</v>
      </c>
      <c r="AF12" s="260">
        <v>0</v>
      </c>
      <c r="AG12" s="261">
        <v>0</v>
      </c>
      <c r="AH12" s="260">
        <v>0</v>
      </c>
      <c r="AI12" s="260">
        <v>0</v>
      </c>
      <c r="AJ12" s="260">
        <v>0</v>
      </c>
      <c r="AK12" s="260">
        <v>0</v>
      </c>
      <c r="AL12" s="261">
        <v>0</v>
      </c>
      <c r="AM12" s="260">
        <v>0</v>
      </c>
      <c r="AN12" s="260">
        <v>0</v>
      </c>
      <c r="AO12" s="260">
        <v>0</v>
      </c>
      <c r="AP12" s="260">
        <v>0</v>
      </c>
      <c r="AQ12" s="261">
        <v>0</v>
      </c>
      <c r="AR12" s="260">
        <v>0</v>
      </c>
      <c r="AS12" s="260">
        <v>0</v>
      </c>
      <c r="AT12" s="260">
        <v>0</v>
      </c>
      <c r="AU12" s="260">
        <v>0</v>
      </c>
      <c r="AV12" s="261">
        <v>0</v>
      </c>
      <c r="AW12" s="260">
        <v>0</v>
      </c>
      <c r="AX12" s="260">
        <v>0</v>
      </c>
      <c r="AY12" s="260">
        <v>0</v>
      </c>
      <c r="AZ12" s="260">
        <v>0</v>
      </c>
      <c r="BA12" s="261">
        <v>0</v>
      </c>
      <c r="BB12" s="260">
        <v>0</v>
      </c>
      <c r="BC12" s="260">
        <v>0</v>
      </c>
      <c r="BD12" s="262">
        <v>0</v>
      </c>
      <c r="BE12" s="262">
        <v>0</v>
      </c>
      <c r="BF12" s="262">
        <v>0</v>
      </c>
      <c r="BG12" s="262">
        <v>0</v>
      </c>
      <c r="BH12" s="263">
        <v>0</v>
      </c>
    </row>
    <row r="13" spans="1:60" hidden="1">
      <c r="A13" s="29">
        <v>300</v>
      </c>
      <c r="B13" s="30" t="s">
        <v>4</v>
      </c>
      <c r="C13" s="34">
        <v>399</v>
      </c>
      <c r="D13" s="32">
        <v>0</v>
      </c>
      <c r="E13" s="32">
        <v>0</v>
      </c>
      <c r="F13" s="32">
        <v>0</v>
      </c>
      <c r="G13" s="32">
        <v>0</v>
      </c>
      <c r="H13" s="86">
        <v>0</v>
      </c>
      <c r="I13" s="32">
        <v>0</v>
      </c>
      <c r="J13" s="32">
        <v>0</v>
      </c>
      <c r="K13" s="32">
        <v>0</v>
      </c>
      <c r="L13" s="32">
        <v>0</v>
      </c>
      <c r="M13" s="86">
        <v>0</v>
      </c>
      <c r="N13" s="32">
        <v>0</v>
      </c>
      <c r="O13" s="32">
        <v>0</v>
      </c>
      <c r="P13" s="32">
        <v>0</v>
      </c>
      <c r="Q13" s="32">
        <v>0</v>
      </c>
      <c r="R13" s="86">
        <v>0</v>
      </c>
      <c r="S13" s="32">
        <v>0</v>
      </c>
      <c r="T13" s="32">
        <v>0</v>
      </c>
      <c r="U13" s="32">
        <v>0</v>
      </c>
      <c r="V13" s="32">
        <v>0</v>
      </c>
      <c r="W13" s="86">
        <v>0</v>
      </c>
      <c r="X13" s="32">
        <v>0</v>
      </c>
      <c r="Y13" s="32">
        <v>0</v>
      </c>
      <c r="Z13" s="32">
        <v>0</v>
      </c>
      <c r="AA13" s="32">
        <v>0</v>
      </c>
      <c r="AB13" s="86">
        <v>0</v>
      </c>
      <c r="AC13" s="32">
        <v>0</v>
      </c>
      <c r="AD13" s="32">
        <v>0</v>
      </c>
      <c r="AE13" s="32">
        <v>0</v>
      </c>
      <c r="AF13" s="260">
        <v>0</v>
      </c>
      <c r="AG13" s="261">
        <v>0</v>
      </c>
      <c r="AH13" s="260">
        <v>0</v>
      </c>
      <c r="AI13" s="260">
        <v>0</v>
      </c>
      <c r="AJ13" s="260">
        <v>0</v>
      </c>
      <c r="AK13" s="260">
        <v>0</v>
      </c>
      <c r="AL13" s="261">
        <v>0</v>
      </c>
      <c r="AM13" s="260">
        <v>0</v>
      </c>
      <c r="AN13" s="260">
        <v>0</v>
      </c>
      <c r="AO13" s="260">
        <v>0</v>
      </c>
      <c r="AP13" s="260">
        <v>0</v>
      </c>
      <c r="AQ13" s="261">
        <v>0</v>
      </c>
      <c r="AR13" s="260">
        <v>0</v>
      </c>
      <c r="AS13" s="260">
        <v>0</v>
      </c>
      <c r="AT13" s="260">
        <v>0</v>
      </c>
      <c r="AU13" s="260">
        <v>0</v>
      </c>
      <c r="AV13" s="261">
        <v>0</v>
      </c>
      <c r="AW13" s="260">
        <v>0</v>
      </c>
      <c r="AX13" s="260">
        <v>0</v>
      </c>
      <c r="AY13" s="260">
        <v>0</v>
      </c>
      <c r="AZ13" s="260">
        <v>0</v>
      </c>
      <c r="BA13" s="261">
        <v>0</v>
      </c>
      <c r="BB13" s="260">
        <v>0</v>
      </c>
      <c r="BC13" s="260">
        <v>0</v>
      </c>
      <c r="BD13" s="262">
        <v>0</v>
      </c>
      <c r="BE13" s="262">
        <v>0</v>
      </c>
      <c r="BF13" s="262">
        <v>0</v>
      </c>
      <c r="BG13" s="262">
        <v>0</v>
      </c>
      <c r="BH13" s="263">
        <v>0</v>
      </c>
    </row>
    <row r="14" spans="1:60" hidden="1">
      <c r="A14" s="29">
        <v>400</v>
      </c>
      <c r="B14" s="35" t="s">
        <v>4</v>
      </c>
      <c r="C14" s="34">
        <v>499</v>
      </c>
      <c r="D14" s="32">
        <v>0</v>
      </c>
      <c r="E14" s="32">
        <v>0</v>
      </c>
      <c r="F14" s="32">
        <v>0</v>
      </c>
      <c r="G14" s="32">
        <v>0</v>
      </c>
      <c r="H14" s="86">
        <v>0</v>
      </c>
      <c r="I14" s="32">
        <v>0</v>
      </c>
      <c r="J14" s="32">
        <v>0</v>
      </c>
      <c r="K14" s="32">
        <v>0</v>
      </c>
      <c r="L14" s="32">
        <v>0</v>
      </c>
      <c r="M14" s="86">
        <v>0</v>
      </c>
      <c r="N14" s="32">
        <v>0</v>
      </c>
      <c r="O14" s="32">
        <v>0</v>
      </c>
      <c r="P14" s="32">
        <v>0</v>
      </c>
      <c r="Q14" s="32">
        <v>0</v>
      </c>
      <c r="R14" s="86">
        <v>0</v>
      </c>
      <c r="S14" s="32">
        <v>0</v>
      </c>
      <c r="T14" s="32">
        <v>0</v>
      </c>
      <c r="U14" s="32">
        <v>0</v>
      </c>
      <c r="V14" s="32">
        <v>0</v>
      </c>
      <c r="W14" s="86">
        <v>0</v>
      </c>
      <c r="X14" s="32">
        <v>0</v>
      </c>
      <c r="Y14" s="32">
        <v>0</v>
      </c>
      <c r="Z14" s="32">
        <v>0</v>
      </c>
      <c r="AA14" s="32">
        <v>0</v>
      </c>
      <c r="AB14" s="86">
        <v>0</v>
      </c>
      <c r="AC14" s="32">
        <v>0</v>
      </c>
      <c r="AD14" s="32">
        <v>0</v>
      </c>
      <c r="AE14" s="32">
        <v>0</v>
      </c>
      <c r="AF14" s="260">
        <v>0</v>
      </c>
      <c r="AG14" s="261">
        <v>0</v>
      </c>
      <c r="AH14" s="260">
        <v>0</v>
      </c>
      <c r="AI14" s="260">
        <v>0</v>
      </c>
      <c r="AJ14" s="260">
        <v>0</v>
      </c>
      <c r="AK14" s="260">
        <v>0</v>
      </c>
      <c r="AL14" s="261">
        <v>0</v>
      </c>
      <c r="AM14" s="260">
        <v>0</v>
      </c>
      <c r="AN14" s="260">
        <v>0</v>
      </c>
      <c r="AO14" s="260">
        <v>0</v>
      </c>
      <c r="AP14" s="260">
        <v>0</v>
      </c>
      <c r="AQ14" s="261">
        <v>0</v>
      </c>
      <c r="AR14" s="260">
        <v>0</v>
      </c>
      <c r="AS14" s="260">
        <v>0</v>
      </c>
      <c r="AT14" s="260">
        <v>0</v>
      </c>
      <c r="AU14" s="260">
        <v>0</v>
      </c>
      <c r="AV14" s="261">
        <v>0</v>
      </c>
      <c r="AW14" s="260">
        <v>0</v>
      </c>
      <c r="AX14" s="260">
        <v>0</v>
      </c>
      <c r="AY14" s="260">
        <v>0</v>
      </c>
      <c r="AZ14" s="260">
        <v>0</v>
      </c>
      <c r="BA14" s="261">
        <v>0</v>
      </c>
      <c r="BB14" s="260">
        <v>0</v>
      </c>
      <c r="BC14" s="260">
        <v>0</v>
      </c>
      <c r="BD14" s="262">
        <v>0</v>
      </c>
      <c r="BE14" s="262">
        <v>0</v>
      </c>
      <c r="BF14" s="262">
        <v>0</v>
      </c>
      <c r="BG14" s="262">
        <v>0</v>
      </c>
      <c r="BH14" s="263">
        <v>0</v>
      </c>
    </row>
    <row r="15" spans="1:60" hidden="1">
      <c r="A15" s="79">
        <v>500</v>
      </c>
      <c r="B15" s="80" t="s">
        <v>4</v>
      </c>
      <c r="C15" s="81">
        <v>599</v>
      </c>
      <c r="D15" s="82">
        <v>0</v>
      </c>
      <c r="E15" s="82">
        <v>0</v>
      </c>
      <c r="F15" s="82">
        <v>0</v>
      </c>
      <c r="G15" s="82">
        <v>0</v>
      </c>
      <c r="H15" s="89">
        <v>0</v>
      </c>
      <c r="I15" s="82">
        <v>0</v>
      </c>
      <c r="J15" s="82">
        <v>0</v>
      </c>
      <c r="K15" s="82">
        <v>0</v>
      </c>
      <c r="L15" s="82">
        <v>0</v>
      </c>
      <c r="M15" s="89">
        <v>0</v>
      </c>
      <c r="N15" s="82">
        <v>0</v>
      </c>
      <c r="O15" s="82">
        <v>0</v>
      </c>
      <c r="P15" s="82">
        <v>0</v>
      </c>
      <c r="Q15" s="82">
        <v>0</v>
      </c>
      <c r="R15" s="89">
        <v>0</v>
      </c>
      <c r="S15" s="82">
        <v>0</v>
      </c>
      <c r="T15" s="82">
        <v>0</v>
      </c>
      <c r="U15" s="82">
        <v>0</v>
      </c>
      <c r="V15" s="82">
        <v>0</v>
      </c>
      <c r="W15" s="89">
        <v>0</v>
      </c>
      <c r="X15" s="82">
        <v>0</v>
      </c>
      <c r="Y15" s="82">
        <v>0</v>
      </c>
      <c r="Z15" s="82">
        <v>0</v>
      </c>
      <c r="AA15" s="82">
        <v>0</v>
      </c>
      <c r="AB15" s="89">
        <v>0</v>
      </c>
      <c r="AC15" s="82">
        <v>0</v>
      </c>
      <c r="AD15" s="82">
        <v>0</v>
      </c>
      <c r="AE15" s="82">
        <v>0</v>
      </c>
      <c r="AF15" s="264">
        <v>0</v>
      </c>
      <c r="AG15" s="265">
        <v>0</v>
      </c>
      <c r="AH15" s="264">
        <v>0</v>
      </c>
      <c r="AI15" s="264">
        <v>0</v>
      </c>
      <c r="AJ15" s="264">
        <v>0</v>
      </c>
      <c r="AK15" s="264">
        <v>0</v>
      </c>
      <c r="AL15" s="265">
        <v>0</v>
      </c>
      <c r="AM15" s="264">
        <v>0</v>
      </c>
      <c r="AN15" s="264">
        <v>0</v>
      </c>
      <c r="AO15" s="264">
        <v>0</v>
      </c>
      <c r="AP15" s="264">
        <v>0</v>
      </c>
      <c r="AQ15" s="265">
        <v>0</v>
      </c>
      <c r="AR15" s="264">
        <v>0</v>
      </c>
      <c r="AS15" s="264">
        <v>0</v>
      </c>
      <c r="AT15" s="264">
        <v>0</v>
      </c>
      <c r="AU15" s="264">
        <v>0</v>
      </c>
      <c r="AV15" s="265">
        <v>0</v>
      </c>
      <c r="AW15" s="264">
        <v>0</v>
      </c>
      <c r="AX15" s="264">
        <v>0</v>
      </c>
      <c r="AY15" s="264">
        <v>0</v>
      </c>
      <c r="AZ15" s="264">
        <v>0</v>
      </c>
      <c r="BA15" s="265">
        <v>0</v>
      </c>
      <c r="BB15" s="264">
        <v>0</v>
      </c>
      <c r="BC15" s="264">
        <v>0</v>
      </c>
      <c r="BD15" s="266">
        <v>0</v>
      </c>
      <c r="BE15" s="266">
        <v>0</v>
      </c>
      <c r="BF15" s="266">
        <v>0</v>
      </c>
      <c r="BG15" s="266">
        <v>0</v>
      </c>
      <c r="BH15" s="267">
        <v>0</v>
      </c>
    </row>
    <row r="16" spans="1:60" hidden="1">
      <c r="A16" s="29">
        <v>600</v>
      </c>
      <c r="B16" s="30" t="s">
        <v>4</v>
      </c>
      <c r="C16" s="34">
        <v>699</v>
      </c>
      <c r="D16" s="32">
        <v>0</v>
      </c>
      <c r="E16" s="32">
        <v>0</v>
      </c>
      <c r="F16" s="32">
        <v>0</v>
      </c>
      <c r="G16" s="32">
        <v>0</v>
      </c>
      <c r="H16" s="86">
        <v>0</v>
      </c>
      <c r="I16" s="32">
        <v>0</v>
      </c>
      <c r="J16" s="32">
        <v>0</v>
      </c>
      <c r="K16" s="32">
        <v>0</v>
      </c>
      <c r="L16" s="32">
        <v>0</v>
      </c>
      <c r="M16" s="86">
        <v>0</v>
      </c>
      <c r="N16" s="32">
        <v>0</v>
      </c>
      <c r="O16" s="32">
        <v>0</v>
      </c>
      <c r="P16" s="32">
        <v>0</v>
      </c>
      <c r="Q16" s="32">
        <v>0</v>
      </c>
      <c r="R16" s="86">
        <v>0</v>
      </c>
      <c r="S16" s="32">
        <v>0</v>
      </c>
      <c r="T16" s="32">
        <v>0</v>
      </c>
      <c r="U16" s="32">
        <v>0</v>
      </c>
      <c r="V16" s="32">
        <v>0</v>
      </c>
      <c r="W16" s="86">
        <v>0</v>
      </c>
      <c r="X16" s="32">
        <v>0</v>
      </c>
      <c r="Y16" s="32">
        <v>0</v>
      </c>
      <c r="Z16" s="32">
        <v>0</v>
      </c>
      <c r="AA16" s="32">
        <v>0</v>
      </c>
      <c r="AB16" s="86">
        <v>0</v>
      </c>
      <c r="AC16" s="32">
        <v>0</v>
      </c>
      <c r="AD16" s="32">
        <v>0</v>
      </c>
      <c r="AE16" s="32">
        <v>0</v>
      </c>
      <c r="AF16" s="260">
        <v>0</v>
      </c>
      <c r="AG16" s="261">
        <v>0</v>
      </c>
      <c r="AH16" s="260">
        <v>0</v>
      </c>
      <c r="AI16" s="260">
        <v>0</v>
      </c>
      <c r="AJ16" s="260">
        <v>0</v>
      </c>
      <c r="AK16" s="260">
        <v>0</v>
      </c>
      <c r="AL16" s="261">
        <v>0</v>
      </c>
      <c r="AM16" s="260">
        <v>0</v>
      </c>
      <c r="AN16" s="260">
        <v>0</v>
      </c>
      <c r="AO16" s="260">
        <v>0</v>
      </c>
      <c r="AP16" s="260">
        <v>0</v>
      </c>
      <c r="AQ16" s="261">
        <v>0</v>
      </c>
      <c r="AR16" s="260">
        <v>0</v>
      </c>
      <c r="AS16" s="260">
        <v>0</v>
      </c>
      <c r="AT16" s="260">
        <v>0</v>
      </c>
      <c r="AU16" s="260">
        <v>0</v>
      </c>
      <c r="AV16" s="261">
        <v>0</v>
      </c>
      <c r="AW16" s="260">
        <v>0</v>
      </c>
      <c r="AX16" s="260">
        <v>0</v>
      </c>
      <c r="AY16" s="260">
        <v>0</v>
      </c>
      <c r="AZ16" s="260">
        <v>0</v>
      </c>
      <c r="BA16" s="261">
        <v>0</v>
      </c>
      <c r="BB16" s="260">
        <v>0</v>
      </c>
      <c r="BC16" s="260">
        <v>0</v>
      </c>
      <c r="BD16" s="262">
        <v>0</v>
      </c>
      <c r="BE16" s="262">
        <v>0</v>
      </c>
      <c r="BF16" s="262">
        <v>0</v>
      </c>
      <c r="BG16" s="262">
        <v>0</v>
      </c>
      <c r="BH16" s="263">
        <v>0</v>
      </c>
    </row>
    <row r="17" spans="1:60" hidden="1">
      <c r="A17" s="29">
        <v>700</v>
      </c>
      <c r="B17" s="30" t="s">
        <v>4</v>
      </c>
      <c r="C17" s="34">
        <v>799</v>
      </c>
      <c r="D17" s="32">
        <v>0</v>
      </c>
      <c r="E17" s="32">
        <v>0</v>
      </c>
      <c r="F17" s="32">
        <v>0</v>
      </c>
      <c r="G17" s="32">
        <v>0</v>
      </c>
      <c r="H17" s="86">
        <v>0</v>
      </c>
      <c r="I17" s="32">
        <v>0</v>
      </c>
      <c r="J17" s="32">
        <v>0</v>
      </c>
      <c r="K17" s="32">
        <v>0</v>
      </c>
      <c r="L17" s="32">
        <v>0</v>
      </c>
      <c r="M17" s="86">
        <v>0</v>
      </c>
      <c r="N17" s="32">
        <v>0</v>
      </c>
      <c r="O17" s="32">
        <v>0</v>
      </c>
      <c r="P17" s="32">
        <v>0</v>
      </c>
      <c r="Q17" s="32">
        <v>0</v>
      </c>
      <c r="R17" s="86">
        <v>0</v>
      </c>
      <c r="S17" s="32">
        <v>0</v>
      </c>
      <c r="T17" s="32">
        <v>0</v>
      </c>
      <c r="U17" s="32">
        <v>0</v>
      </c>
      <c r="V17" s="32">
        <v>0</v>
      </c>
      <c r="W17" s="86">
        <v>0</v>
      </c>
      <c r="X17" s="32">
        <v>0</v>
      </c>
      <c r="Y17" s="32">
        <v>0</v>
      </c>
      <c r="Z17" s="32">
        <v>0</v>
      </c>
      <c r="AA17" s="32">
        <v>0</v>
      </c>
      <c r="AB17" s="86">
        <v>0</v>
      </c>
      <c r="AC17" s="32">
        <v>0</v>
      </c>
      <c r="AD17" s="32">
        <v>0</v>
      </c>
      <c r="AE17" s="32">
        <v>0</v>
      </c>
      <c r="AF17" s="260">
        <v>0</v>
      </c>
      <c r="AG17" s="261">
        <v>0</v>
      </c>
      <c r="AH17" s="260">
        <v>0</v>
      </c>
      <c r="AI17" s="260">
        <v>0</v>
      </c>
      <c r="AJ17" s="260">
        <v>0</v>
      </c>
      <c r="AK17" s="260">
        <v>0</v>
      </c>
      <c r="AL17" s="261">
        <v>0</v>
      </c>
      <c r="AM17" s="260">
        <v>0</v>
      </c>
      <c r="AN17" s="260">
        <v>0</v>
      </c>
      <c r="AO17" s="260">
        <v>0</v>
      </c>
      <c r="AP17" s="260">
        <v>0</v>
      </c>
      <c r="AQ17" s="261">
        <v>0</v>
      </c>
      <c r="AR17" s="260">
        <v>0</v>
      </c>
      <c r="AS17" s="260">
        <v>0</v>
      </c>
      <c r="AT17" s="260">
        <v>0</v>
      </c>
      <c r="AU17" s="260">
        <v>0</v>
      </c>
      <c r="AV17" s="261">
        <v>0</v>
      </c>
      <c r="AW17" s="260">
        <v>0</v>
      </c>
      <c r="AX17" s="260">
        <v>0</v>
      </c>
      <c r="AY17" s="260">
        <v>0</v>
      </c>
      <c r="AZ17" s="260">
        <v>0</v>
      </c>
      <c r="BA17" s="261">
        <v>0</v>
      </c>
      <c r="BB17" s="260">
        <v>0</v>
      </c>
      <c r="BC17" s="260">
        <v>0</v>
      </c>
      <c r="BD17" s="262">
        <v>0</v>
      </c>
      <c r="BE17" s="262">
        <v>0</v>
      </c>
      <c r="BF17" s="262">
        <v>0</v>
      </c>
      <c r="BG17" s="262">
        <v>0</v>
      </c>
      <c r="BH17" s="263">
        <v>0</v>
      </c>
    </row>
    <row r="18" spans="1:60" hidden="1">
      <c r="A18" s="29">
        <v>800</v>
      </c>
      <c r="B18" s="30" t="s">
        <v>4</v>
      </c>
      <c r="C18" s="34">
        <v>899</v>
      </c>
      <c r="D18" s="32">
        <v>637.5</v>
      </c>
      <c r="E18" s="32">
        <v>0</v>
      </c>
      <c r="F18" s="32">
        <v>0</v>
      </c>
      <c r="G18" s="32">
        <v>0</v>
      </c>
      <c r="H18" s="86">
        <v>0</v>
      </c>
      <c r="I18" s="32">
        <v>0</v>
      </c>
      <c r="J18" s="32">
        <v>0</v>
      </c>
      <c r="K18" s="32">
        <v>0</v>
      </c>
      <c r="L18" s="32">
        <v>0</v>
      </c>
      <c r="M18" s="86">
        <v>0</v>
      </c>
      <c r="N18" s="32">
        <v>0</v>
      </c>
      <c r="O18" s="32">
        <v>0</v>
      </c>
      <c r="P18" s="32">
        <v>0</v>
      </c>
      <c r="Q18" s="32">
        <v>0</v>
      </c>
      <c r="R18" s="86">
        <v>0</v>
      </c>
      <c r="S18" s="32">
        <v>0</v>
      </c>
      <c r="T18" s="32">
        <v>0</v>
      </c>
      <c r="U18" s="32">
        <v>0</v>
      </c>
      <c r="V18" s="32">
        <v>0</v>
      </c>
      <c r="W18" s="86">
        <v>0</v>
      </c>
      <c r="X18" s="32">
        <v>0</v>
      </c>
      <c r="Y18" s="32">
        <v>0</v>
      </c>
      <c r="Z18" s="32">
        <v>0</v>
      </c>
      <c r="AA18" s="32">
        <v>0</v>
      </c>
      <c r="AB18" s="86">
        <v>0</v>
      </c>
      <c r="AC18" s="32">
        <v>0</v>
      </c>
      <c r="AD18" s="32">
        <v>0</v>
      </c>
      <c r="AE18" s="32">
        <v>0</v>
      </c>
      <c r="AF18" s="260">
        <v>0</v>
      </c>
      <c r="AG18" s="261">
        <v>0</v>
      </c>
      <c r="AH18" s="260">
        <v>0</v>
      </c>
      <c r="AI18" s="260">
        <v>0</v>
      </c>
      <c r="AJ18" s="260">
        <v>0</v>
      </c>
      <c r="AK18" s="260">
        <v>0</v>
      </c>
      <c r="AL18" s="261">
        <v>0</v>
      </c>
      <c r="AM18" s="260">
        <v>0</v>
      </c>
      <c r="AN18" s="260">
        <v>0</v>
      </c>
      <c r="AO18" s="260">
        <v>0</v>
      </c>
      <c r="AP18" s="260">
        <v>0</v>
      </c>
      <c r="AQ18" s="261">
        <v>0</v>
      </c>
      <c r="AR18" s="260">
        <v>0</v>
      </c>
      <c r="AS18" s="260">
        <v>0</v>
      </c>
      <c r="AT18" s="260">
        <v>0</v>
      </c>
      <c r="AU18" s="260">
        <v>0</v>
      </c>
      <c r="AV18" s="261">
        <v>0</v>
      </c>
      <c r="AW18" s="260">
        <v>0</v>
      </c>
      <c r="AX18" s="260">
        <v>0</v>
      </c>
      <c r="AY18" s="260">
        <v>0</v>
      </c>
      <c r="AZ18" s="260">
        <v>0</v>
      </c>
      <c r="BA18" s="261">
        <v>0</v>
      </c>
      <c r="BB18" s="260">
        <v>0</v>
      </c>
      <c r="BC18" s="260">
        <v>0</v>
      </c>
      <c r="BD18" s="262">
        <v>0</v>
      </c>
      <c r="BE18" s="262">
        <v>0</v>
      </c>
      <c r="BF18" s="262">
        <v>0</v>
      </c>
      <c r="BG18" s="262">
        <v>0</v>
      </c>
      <c r="BH18" s="263">
        <v>0</v>
      </c>
    </row>
    <row r="19" spans="1:60" hidden="1">
      <c r="A19" s="29">
        <v>900</v>
      </c>
      <c r="B19" s="35" t="s">
        <v>4</v>
      </c>
      <c r="C19" s="34">
        <v>999</v>
      </c>
      <c r="D19" s="32">
        <v>712.5</v>
      </c>
      <c r="E19" s="32">
        <v>675</v>
      </c>
      <c r="F19" s="32">
        <v>0</v>
      </c>
      <c r="G19" s="32">
        <v>0</v>
      </c>
      <c r="H19" s="86">
        <v>0</v>
      </c>
      <c r="I19" s="32">
        <v>0</v>
      </c>
      <c r="J19" s="32">
        <v>0</v>
      </c>
      <c r="K19" s="32">
        <v>0</v>
      </c>
      <c r="L19" s="32">
        <v>0</v>
      </c>
      <c r="M19" s="86">
        <v>0</v>
      </c>
      <c r="N19" s="32">
        <v>0</v>
      </c>
      <c r="O19" s="32">
        <v>0</v>
      </c>
      <c r="P19" s="32">
        <v>0</v>
      </c>
      <c r="Q19" s="32">
        <v>0</v>
      </c>
      <c r="R19" s="86">
        <v>0</v>
      </c>
      <c r="S19" s="32">
        <v>0</v>
      </c>
      <c r="T19" s="32">
        <v>0</v>
      </c>
      <c r="U19" s="32">
        <v>0</v>
      </c>
      <c r="V19" s="32">
        <v>0</v>
      </c>
      <c r="W19" s="86">
        <v>0</v>
      </c>
      <c r="X19" s="32">
        <v>0</v>
      </c>
      <c r="Y19" s="32">
        <v>0</v>
      </c>
      <c r="Z19" s="32">
        <v>0</v>
      </c>
      <c r="AA19" s="32">
        <v>0</v>
      </c>
      <c r="AB19" s="86">
        <v>0</v>
      </c>
      <c r="AC19" s="32">
        <v>0</v>
      </c>
      <c r="AD19" s="32">
        <v>0</v>
      </c>
      <c r="AE19" s="32">
        <v>0</v>
      </c>
      <c r="AF19" s="260">
        <v>0</v>
      </c>
      <c r="AG19" s="261">
        <v>0</v>
      </c>
      <c r="AH19" s="260">
        <v>0</v>
      </c>
      <c r="AI19" s="260">
        <v>0</v>
      </c>
      <c r="AJ19" s="260">
        <v>0</v>
      </c>
      <c r="AK19" s="260">
        <v>0</v>
      </c>
      <c r="AL19" s="261">
        <v>0</v>
      </c>
      <c r="AM19" s="260">
        <v>0</v>
      </c>
      <c r="AN19" s="260">
        <v>0</v>
      </c>
      <c r="AO19" s="260">
        <v>0</v>
      </c>
      <c r="AP19" s="260">
        <v>0</v>
      </c>
      <c r="AQ19" s="261">
        <v>0</v>
      </c>
      <c r="AR19" s="260">
        <v>0</v>
      </c>
      <c r="AS19" s="260">
        <v>0</v>
      </c>
      <c r="AT19" s="260">
        <v>0</v>
      </c>
      <c r="AU19" s="260">
        <v>0</v>
      </c>
      <c r="AV19" s="261">
        <v>0</v>
      </c>
      <c r="AW19" s="260">
        <v>0</v>
      </c>
      <c r="AX19" s="260">
        <v>0</v>
      </c>
      <c r="AY19" s="260">
        <v>0</v>
      </c>
      <c r="AZ19" s="260">
        <v>0</v>
      </c>
      <c r="BA19" s="261">
        <v>0</v>
      </c>
      <c r="BB19" s="260">
        <v>0</v>
      </c>
      <c r="BC19" s="260">
        <v>0</v>
      </c>
      <c r="BD19" s="262">
        <v>0</v>
      </c>
      <c r="BE19" s="262">
        <v>0</v>
      </c>
      <c r="BF19" s="262">
        <v>0</v>
      </c>
      <c r="BG19" s="262">
        <v>0</v>
      </c>
      <c r="BH19" s="263">
        <v>0</v>
      </c>
    </row>
    <row r="20" spans="1:60" hidden="1">
      <c r="A20" s="79">
        <v>1000</v>
      </c>
      <c r="B20" s="80" t="s">
        <v>4</v>
      </c>
      <c r="C20" s="81">
        <v>1099</v>
      </c>
      <c r="D20" s="82">
        <v>787.5</v>
      </c>
      <c r="E20" s="82">
        <v>750</v>
      </c>
      <c r="F20" s="82">
        <v>675</v>
      </c>
      <c r="G20" s="82">
        <v>0</v>
      </c>
      <c r="H20" s="86">
        <v>0</v>
      </c>
      <c r="I20" s="82">
        <v>0</v>
      </c>
      <c r="J20" s="82">
        <v>0</v>
      </c>
      <c r="K20" s="82">
        <v>0</v>
      </c>
      <c r="L20" s="82">
        <v>0</v>
      </c>
      <c r="M20" s="86">
        <v>0</v>
      </c>
      <c r="N20" s="82">
        <v>0</v>
      </c>
      <c r="O20" s="82">
        <v>0</v>
      </c>
      <c r="P20" s="82">
        <v>0</v>
      </c>
      <c r="Q20" s="82">
        <v>0</v>
      </c>
      <c r="R20" s="86">
        <v>0</v>
      </c>
      <c r="S20" s="82">
        <v>0</v>
      </c>
      <c r="T20" s="82">
        <v>0</v>
      </c>
      <c r="U20" s="82">
        <v>0</v>
      </c>
      <c r="V20" s="82">
        <v>0</v>
      </c>
      <c r="W20" s="86">
        <v>0</v>
      </c>
      <c r="X20" s="82">
        <v>0</v>
      </c>
      <c r="Y20" s="82">
        <v>0</v>
      </c>
      <c r="Z20" s="82">
        <v>0</v>
      </c>
      <c r="AA20" s="82">
        <v>0</v>
      </c>
      <c r="AB20" s="86">
        <v>0</v>
      </c>
      <c r="AC20" s="82">
        <v>0</v>
      </c>
      <c r="AD20" s="82">
        <v>0</v>
      </c>
      <c r="AE20" s="82">
        <v>0</v>
      </c>
      <c r="AF20" s="264">
        <v>0</v>
      </c>
      <c r="AG20" s="261">
        <v>0</v>
      </c>
      <c r="AH20" s="264">
        <v>0</v>
      </c>
      <c r="AI20" s="264">
        <v>0</v>
      </c>
      <c r="AJ20" s="264">
        <v>0</v>
      </c>
      <c r="AK20" s="264">
        <v>0</v>
      </c>
      <c r="AL20" s="261">
        <v>0</v>
      </c>
      <c r="AM20" s="264">
        <v>0</v>
      </c>
      <c r="AN20" s="264">
        <v>0</v>
      </c>
      <c r="AO20" s="264">
        <v>0</v>
      </c>
      <c r="AP20" s="264">
        <v>0</v>
      </c>
      <c r="AQ20" s="261">
        <v>0</v>
      </c>
      <c r="AR20" s="264">
        <v>0</v>
      </c>
      <c r="AS20" s="264">
        <v>0</v>
      </c>
      <c r="AT20" s="264">
        <v>0</v>
      </c>
      <c r="AU20" s="264">
        <v>0</v>
      </c>
      <c r="AV20" s="261">
        <v>0</v>
      </c>
      <c r="AW20" s="264">
        <v>0</v>
      </c>
      <c r="AX20" s="264">
        <v>0</v>
      </c>
      <c r="AY20" s="264">
        <v>0</v>
      </c>
      <c r="AZ20" s="264">
        <v>0</v>
      </c>
      <c r="BA20" s="261">
        <v>0</v>
      </c>
      <c r="BB20" s="264">
        <v>0</v>
      </c>
      <c r="BC20" s="264">
        <v>0</v>
      </c>
      <c r="BD20" s="266">
        <v>0</v>
      </c>
      <c r="BE20" s="266">
        <v>0</v>
      </c>
      <c r="BF20" s="266">
        <v>0</v>
      </c>
      <c r="BG20" s="266">
        <v>0</v>
      </c>
      <c r="BH20" s="267">
        <v>0</v>
      </c>
    </row>
    <row r="21" spans="1:60" hidden="1">
      <c r="A21" s="29">
        <v>1100</v>
      </c>
      <c r="B21" s="30" t="s">
        <v>4</v>
      </c>
      <c r="C21" s="34">
        <v>1199</v>
      </c>
      <c r="D21" s="32">
        <v>862.5</v>
      </c>
      <c r="E21" s="32">
        <v>825</v>
      </c>
      <c r="F21" s="32">
        <v>750</v>
      </c>
      <c r="G21" s="32">
        <v>675</v>
      </c>
      <c r="H21" s="86">
        <v>0</v>
      </c>
      <c r="I21" s="32">
        <v>0</v>
      </c>
      <c r="J21" s="32">
        <v>0</v>
      </c>
      <c r="K21" s="32">
        <v>0</v>
      </c>
      <c r="L21" s="32">
        <v>0</v>
      </c>
      <c r="M21" s="86">
        <v>0</v>
      </c>
      <c r="N21" s="32">
        <v>0</v>
      </c>
      <c r="O21" s="32">
        <v>0</v>
      </c>
      <c r="P21" s="32">
        <v>0</v>
      </c>
      <c r="Q21" s="32">
        <v>0</v>
      </c>
      <c r="R21" s="86">
        <v>0</v>
      </c>
      <c r="S21" s="32">
        <v>0</v>
      </c>
      <c r="T21" s="32">
        <v>0</v>
      </c>
      <c r="U21" s="32">
        <v>0</v>
      </c>
      <c r="V21" s="32">
        <v>0</v>
      </c>
      <c r="W21" s="86">
        <v>0</v>
      </c>
      <c r="X21" s="32">
        <v>0</v>
      </c>
      <c r="Y21" s="32">
        <v>0</v>
      </c>
      <c r="Z21" s="32">
        <v>0</v>
      </c>
      <c r="AA21" s="32">
        <v>0</v>
      </c>
      <c r="AB21" s="86">
        <v>0</v>
      </c>
      <c r="AC21" s="32">
        <v>0</v>
      </c>
      <c r="AD21" s="32">
        <v>0</v>
      </c>
      <c r="AE21" s="32">
        <v>0</v>
      </c>
      <c r="AF21" s="260">
        <v>0</v>
      </c>
      <c r="AG21" s="261">
        <v>0</v>
      </c>
      <c r="AH21" s="260">
        <v>0</v>
      </c>
      <c r="AI21" s="260">
        <v>0</v>
      </c>
      <c r="AJ21" s="260">
        <v>0</v>
      </c>
      <c r="AK21" s="260">
        <v>0</v>
      </c>
      <c r="AL21" s="261">
        <v>0</v>
      </c>
      <c r="AM21" s="260">
        <v>0</v>
      </c>
      <c r="AN21" s="260">
        <v>0</v>
      </c>
      <c r="AO21" s="260">
        <v>0</v>
      </c>
      <c r="AP21" s="260">
        <v>0</v>
      </c>
      <c r="AQ21" s="261">
        <v>0</v>
      </c>
      <c r="AR21" s="260">
        <v>0</v>
      </c>
      <c r="AS21" s="260">
        <v>0</v>
      </c>
      <c r="AT21" s="260">
        <v>0</v>
      </c>
      <c r="AU21" s="260">
        <v>0</v>
      </c>
      <c r="AV21" s="261">
        <v>0</v>
      </c>
      <c r="AW21" s="260">
        <v>0</v>
      </c>
      <c r="AX21" s="260">
        <v>0</v>
      </c>
      <c r="AY21" s="260">
        <v>0</v>
      </c>
      <c r="AZ21" s="260">
        <v>0</v>
      </c>
      <c r="BA21" s="261">
        <v>0</v>
      </c>
      <c r="BB21" s="260">
        <v>0</v>
      </c>
      <c r="BC21" s="260">
        <v>0</v>
      </c>
      <c r="BD21" s="262">
        <v>0</v>
      </c>
      <c r="BE21" s="262">
        <v>0</v>
      </c>
      <c r="BF21" s="262">
        <v>0</v>
      </c>
      <c r="BG21" s="262">
        <v>0</v>
      </c>
      <c r="BH21" s="263">
        <v>0</v>
      </c>
    </row>
    <row r="22" spans="1:60" hidden="1">
      <c r="A22" s="29">
        <v>1200</v>
      </c>
      <c r="B22" s="30" t="s">
        <v>4</v>
      </c>
      <c r="C22" s="34">
        <v>1299</v>
      </c>
      <c r="D22" s="32">
        <v>937.5</v>
      </c>
      <c r="E22" s="32">
        <v>900</v>
      </c>
      <c r="F22" s="32">
        <v>825</v>
      </c>
      <c r="G22" s="32">
        <v>750</v>
      </c>
      <c r="H22" s="86">
        <v>675</v>
      </c>
      <c r="I22" s="32">
        <v>0</v>
      </c>
      <c r="J22" s="32">
        <v>0</v>
      </c>
      <c r="K22" s="32">
        <v>0</v>
      </c>
      <c r="L22" s="32">
        <v>0</v>
      </c>
      <c r="M22" s="86">
        <v>0</v>
      </c>
      <c r="N22" s="32">
        <v>0</v>
      </c>
      <c r="O22" s="32">
        <v>0</v>
      </c>
      <c r="P22" s="32">
        <v>0</v>
      </c>
      <c r="Q22" s="32">
        <v>0</v>
      </c>
      <c r="R22" s="86">
        <v>0</v>
      </c>
      <c r="S22" s="32">
        <v>0</v>
      </c>
      <c r="T22" s="32">
        <v>0</v>
      </c>
      <c r="U22" s="32">
        <v>0</v>
      </c>
      <c r="V22" s="32">
        <v>0</v>
      </c>
      <c r="W22" s="86">
        <v>0</v>
      </c>
      <c r="X22" s="32">
        <v>0</v>
      </c>
      <c r="Y22" s="32">
        <v>0</v>
      </c>
      <c r="Z22" s="32">
        <v>0</v>
      </c>
      <c r="AA22" s="32">
        <v>0</v>
      </c>
      <c r="AB22" s="86">
        <v>0</v>
      </c>
      <c r="AC22" s="32">
        <v>0</v>
      </c>
      <c r="AD22" s="32">
        <v>0</v>
      </c>
      <c r="AE22" s="32">
        <v>0</v>
      </c>
      <c r="AF22" s="260">
        <v>0</v>
      </c>
      <c r="AG22" s="261">
        <v>0</v>
      </c>
      <c r="AH22" s="260">
        <v>0</v>
      </c>
      <c r="AI22" s="260">
        <v>0</v>
      </c>
      <c r="AJ22" s="260">
        <v>0</v>
      </c>
      <c r="AK22" s="260">
        <v>0</v>
      </c>
      <c r="AL22" s="261">
        <v>0</v>
      </c>
      <c r="AM22" s="260">
        <v>0</v>
      </c>
      <c r="AN22" s="260">
        <v>0</v>
      </c>
      <c r="AO22" s="260">
        <v>0</v>
      </c>
      <c r="AP22" s="260">
        <v>0</v>
      </c>
      <c r="AQ22" s="261">
        <v>0</v>
      </c>
      <c r="AR22" s="260">
        <v>0</v>
      </c>
      <c r="AS22" s="260">
        <v>0</v>
      </c>
      <c r="AT22" s="260">
        <v>0</v>
      </c>
      <c r="AU22" s="260">
        <v>0</v>
      </c>
      <c r="AV22" s="261">
        <v>0</v>
      </c>
      <c r="AW22" s="260">
        <v>0</v>
      </c>
      <c r="AX22" s="260">
        <v>0</v>
      </c>
      <c r="AY22" s="260">
        <v>0</v>
      </c>
      <c r="AZ22" s="260">
        <v>0</v>
      </c>
      <c r="BA22" s="261">
        <v>0</v>
      </c>
      <c r="BB22" s="260">
        <v>0</v>
      </c>
      <c r="BC22" s="260">
        <v>0</v>
      </c>
      <c r="BD22" s="262">
        <v>0</v>
      </c>
      <c r="BE22" s="262">
        <v>0</v>
      </c>
      <c r="BF22" s="262">
        <v>0</v>
      </c>
      <c r="BG22" s="262">
        <v>0</v>
      </c>
      <c r="BH22" s="263">
        <v>0</v>
      </c>
    </row>
    <row r="23" spans="1:60" hidden="1">
      <c r="A23" s="29">
        <v>1300</v>
      </c>
      <c r="B23" s="30" t="s">
        <v>4</v>
      </c>
      <c r="C23" s="34">
        <v>1399</v>
      </c>
      <c r="D23" s="32">
        <v>1012.5</v>
      </c>
      <c r="E23" s="32">
        <v>975</v>
      </c>
      <c r="F23" s="32">
        <v>900</v>
      </c>
      <c r="G23" s="32">
        <v>825</v>
      </c>
      <c r="H23" s="86">
        <v>750</v>
      </c>
      <c r="I23" s="32">
        <v>675</v>
      </c>
      <c r="J23" s="32">
        <v>0</v>
      </c>
      <c r="K23" s="32">
        <v>0</v>
      </c>
      <c r="L23" s="32">
        <v>0</v>
      </c>
      <c r="M23" s="86">
        <v>0</v>
      </c>
      <c r="N23" s="32">
        <v>0</v>
      </c>
      <c r="O23" s="32">
        <v>0</v>
      </c>
      <c r="P23" s="32">
        <v>0</v>
      </c>
      <c r="Q23" s="32">
        <v>0</v>
      </c>
      <c r="R23" s="86">
        <v>0</v>
      </c>
      <c r="S23" s="32">
        <v>0</v>
      </c>
      <c r="T23" s="32">
        <v>0</v>
      </c>
      <c r="U23" s="32">
        <v>0</v>
      </c>
      <c r="V23" s="32">
        <v>0</v>
      </c>
      <c r="W23" s="86">
        <v>0</v>
      </c>
      <c r="X23" s="32">
        <v>0</v>
      </c>
      <c r="Y23" s="32">
        <v>0</v>
      </c>
      <c r="Z23" s="32">
        <v>0</v>
      </c>
      <c r="AA23" s="32">
        <v>0</v>
      </c>
      <c r="AB23" s="86">
        <v>0</v>
      </c>
      <c r="AC23" s="32">
        <v>0</v>
      </c>
      <c r="AD23" s="32">
        <v>0</v>
      </c>
      <c r="AE23" s="32">
        <v>0</v>
      </c>
      <c r="AF23" s="260">
        <v>0</v>
      </c>
      <c r="AG23" s="261">
        <v>0</v>
      </c>
      <c r="AH23" s="260">
        <v>0</v>
      </c>
      <c r="AI23" s="260">
        <v>0</v>
      </c>
      <c r="AJ23" s="260">
        <v>0</v>
      </c>
      <c r="AK23" s="260">
        <v>0</v>
      </c>
      <c r="AL23" s="261">
        <v>0</v>
      </c>
      <c r="AM23" s="260">
        <v>0</v>
      </c>
      <c r="AN23" s="260">
        <v>0</v>
      </c>
      <c r="AO23" s="260">
        <v>0</v>
      </c>
      <c r="AP23" s="260">
        <v>0</v>
      </c>
      <c r="AQ23" s="261">
        <v>0</v>
      </c>
      <c r="AR23" s="260">
        <v>0</v>
      </c>
      <c r="AS23" s="260">
        <v>0</v>
      </c>
      <c r="AT23" s="260">
        <v>0</v>
      </c>
      <c r="AU23" s="260">
        <v>0</v>
      </c>
      <c r="AV23" s="261">
        <v>0</v>
      </c>
      <c r="AW23" s="260">
        <v>0</v>
      </c>
      <c r="AX23" s="260">
        <v>0</v>
      </c>
      <c r="AY23" s="260">
        <v>0</v>
      </c>
      <c r="AZ23" s="260">
        <v>0</v>
      </c>
      <c r="BA23" s="261">
        <v>0</v>
      </c>
      <c r="BB23" s="260">
        <v>0</v>
      </c>
      <c r="BC23" s="260">
        <v>0</v>
      </c>
      <c r="BD23" s="262">
        <v>0</v>
      </c>
      <c r="BE23" s="262">
        <v>0</v>
      </c>
      <c r="BF23" s="262">
        <v>0</v>
      </c>
      <c r="BG23" s="262">
        <v>0</v>
      </c>
      <c r="BH23" s="263">
        <v>0</v>
      </c>
    </row>
    <row r="24" spans="1:60" hidden="1">
      <c r="A24" s="29">
        <v>1400</v>
      </c>
      <c r="B24" s="35" t="s">
        <v>4</v>
      </c>
      <c r="C24" s="34">
        <v>1499</v>
      </c>
      <c r="D24" s="32">
        <v>1087.5</v>
      </c>
      <c r="E24" s="32">
        <v>1050</v>
      </c>
      <c r="F24" s="32">
        <v>975</v>
      </c>
      <c r="G24" s="32">
        <v>900</v>
      </c>
      <c r="H24" s="86">
        <v>825</v>
      </c>
      <c r="I24" s="32">
        <v>750</v>
      </c>
      <c r="J24" s="32">
        <v>675</v>
      </c>
      <c r="K24" s="32">
        <v>0</v>
      </c>
      <c r="L24" s="32">
        <v>0</v>
      </c>
      <c r="M24" s="86">
        <v>0</v>
      </c>
      <c r="N24" s="32">
        <v>0</v>
      </c>
      <c r="O24" s="32">
        <v>0</v>
      </c>
      <c r="P24" s="32">
        <v>0</v>
      </c>
      <c r="Q24" s="32">
        <v>0</v>
      </c>
      <c r="R24" s="86">
        <v>0</v>
      </c>
      <c r="S24" s="32">
        <v>0</v>
      </c>
      <c r="T24" s="32">
        <v>0</v>
      </c>
      <c r="U24" s="32">
        <v>0</v>
      </c>
      <c r="V24" s="32">
        <v>0</v>
      </c>
      <c r="W24" s="86">
        <v>0</v>
      </c>
      <c r="X24" s="32">
        <v>0</v>
      </c>
      <c r="Y24" s="32">
        <v>0</v>
      </c>
      <c r="Z24" s="32">
        <v>0</v>
      </c>
      <c r="AA24" s="32">
        <v>0</v>
      </c>
      <c r="AB24" s="86">
        <v>0</v>
      </c>
      <c r="AC24" s="32">
        <v>0</v>
      </c>
      <c r="AD24" s="32">
        <v>0</v>
      </c>
      <c r="AE24" s="32">
        <v>0</v>
      </c>
      <c r="AF24" s="260">
        <v>0</v>
      </c>
      <c r="AG24" s="261">
        <v>0</v>
      </c>
      <c r="AH24" s="260">
        <v>0</v>
      </c>
      <c r="AI24" s="260">
        <v>0</v>
      </c>
      <c r="AJ24" s="260">
        <v>0</v>
      </c>
      <c r="AK24" s="260">
        <v>0</v>
      </c>
      <c r="AL24" s="261">
        <v>0</v>
      </c>
      <c r="AM24" s="260">
        <v>0</v>
      </c>
      <c r="AN24" s="260">
        <v>0</v>
      </c>
      <c r="AO24" s="260">
        <v>0</v>
      </c>
      <c r="AP24" s="260">
        <v>0</v>
      </c>
      <c r="AQ24" s="261">
        <v>0</v>
      </c>
      <c r="AR24" s="260">
        <v>0</v>
      </c>
      <c r="AS24" s="260">
        <v>0</v>
      </c>
      <c r="AT24" s="260">
        <v>0</v>
      </c>
      <c r="AU24" s="260">
        <v>0</v>
      </c>
      <c r="AV24" s="261">
        <v>0</v>
      </c>
      <c r="AW24" s="260">
        <v>0</v>
      </c>
      <c r="AX24" s="260">
        <v>0</v>
      </c>
      <c r="AY24" s="260">
        <v>0</v>
      </c>
      <c r="AZ24" s="260">
        <v>0</v>
      </c>
      <c r="BA24" s="261">
        <v>0</v>
      </c>
      <c r="BB24" s="260">
        <v>0</v>
      </c>
      <c r="BC24" s="260">
        <v>0</v>
      </c>
      <c r="BD24" s="262">
        <v>0</v>
      </c>
      <c r="BE24" s="262">
        <v>0</v>
      </c>
      <c r="BF24" s="262">
        <v>0</v>
      </c>
      <c r="BG24" s="262">
        <v>0</v>
      </c>
      <c r="BH24" s="263">
        <v>0</v>
      </c>
    </row>
    <row r="25" spans="1:60" hidden="1">
      <c r="A25" s="79">
        <v>1500</v>
      </c>
      <c r="B25" s="80" t="s">
        <v>4</v>
      </c>
      <c r="C25" s="81">
        <v>1599</v>
      </c>
      <c r="D25" s="82">
        <v>1162.5</v>
      </c>
      <c r="E25" s="82">
        <v>1125</v>
      </c>
      <c r="F25" s="82">
        <v>1050</v>
      </c>
      <c r="G25" s="82">
        <v>975</v>
      </c>
      <c r="H25" s="86">
        <v>900</v>
      </c>
      <c r="I25" s="82">
        <v>825</v>
      </c>
      <c r="J25" s="82">
        <v>750</v>
      </c>
      <c r="K25" s="82">
        <v>675</v>
      </c>
      <c r="L25" s="82">
        <v>0</v>
      </c>
      <c r="M25" s="86">
        <v>0</v>
      </c>
      <c r="N25" s="82">
        <v>0</v>
      </c>
      <c r="O25" s="82">
        <v>0</v>
      </c>
      <c r="P25" s="82">
        <v>0</v>
      </c>
      <c r="Q25" s="82">
        <v>0</v>
      </c>
      <c r="R25" s="86">
        <v>0</v>
      </c>
      <c r="S25" s="82">
        <v>0</v>
      </c>
      <c r="T25" s="82">
        <v>0</v>
      </c>
      <c r="U25" s="82">
        <v>0</v>
      </c>
      <c r="V25" s="82">
        <v>0</v>
      </c>
      <c r="W25" s="86">
        <v>0</v>
      </c>
      <c r="X25" s="82">
        <v>0</v>
      </c>
      <c r="Y25" s="82">
        <v>0</v>
      </c>
      <c r="Z25" s="82">
        <v>0</v>
      </c>
      <c r="AA25" s="82">
        <v>0</v>
      </c>
      <c r="AB25" s="86">
        <v>0</v>
      </c>
      <c r="AC25" s="82">
        <v>0</v>
      </c>
      <c r="AD25" s="82">
        <v>0</v>
      </c>
      <c r="AE25" s="82">
        <v>0</v>
      </c>
      <c r="AF25" s="264">
        <v>0</v>
      </c>
      <c r="AG25" s="261">
        <v>0</v>
      </c>
      <c r="AH25" s="264">
        <v>0</v>
      </c>
      <c r="AI25" s="264">
        <v>0</v>
      </c>
      <c r="AJ25" s="264">
        <v>0</v>
      </c>
      <c r="AK25" s="264">
        <v>0</v>
      </c>
      <c r="AL25" s="261">
        <v>0</v>
      </c>
      <c r="AM25" s="264">
        <v>0</v>
      </c>
      <c r="AN25" s="264">
        <v>0</v>
      </c>
      <c r="AO25" s="264">
        <v>0</v>
      </c>
      <c r="AP25" s="264">
        <v>0</v>
      </c>
      <c r="AQ25" s="261">
        <v>0</v>
      </c>
      <c r="AR25" s="264">
        <v>0</v>
      </c>
      <c r="AS25" s="264">
        <v>0</v>
      </c>
      <c r="AT25" s="264">
        <v>0</v>
      </c>
      <c r="AU25" s="264">
        <v>0</v>
      </c>
      <c r="AV25" s="261">
        <v>0</v>
      </c>
      <c r="AW25" s="264">
        <v>0</v>
      </c>
      <c r="AX25" s="264">
        <v>0</v>
      </c>
      <c r="AY25" s="264">
        <v>0</v>
      </c>
      <c r="AZ25" s="264">
        <v>0</v>
      </c>
      <c r="BA25" s="261">
        <v>0</v>
      </c>
      <c r="BB25" s="264">
        <v>0</v>
      </c>
      <c r="BC25" s="264">
        <v>0</v>
      </c>
      <c r="BD25" s="266">
        <v>0</v>
      </c>
      <c r="BE25" s="266">
        <v>0</v>
      </c>
      <c r="BF25" s="266">
        <v>0</v>
      </c>
      <c r="BG25" s="266">
        <v>0</v>
      </c>
      <c r="BH25" s="267">
        <v>0</v>
      </c>
    </row>
    <row r="26" spans="1:60" hidden="1">
      <c r="A26" s="29">
        <v>1600</v>
      </c>
      <c r="B26" s="30" t="s">
        <v>4</v>
      </c>
      <c r="C26" s="34">
        <v>1699</v>
      </c>
      <c r="D26" s="32">
        <v>1237.5</v>
      </c>
      <c r="E26" s="32">
        <v>1200</v>
      </c>
      <c r="F26" s="32">
        <v>1125</v>
      </c>
      <c r="G26" s="32">
        <v>1050</v>
      </c>
      <c r="H26" s="86">
        <v>975</v>
      </c>
      <c r="I26" s="32">
        <v>900</v>
      </c>
      <c r="J26" s="32">
        <v>825</v>
      </c>
      <c r="K26" s="32">
        <v>750</v>
      </c>
      <c r="L26" s="32">
        <v>675</v>
      </c>
      <c r="M26" s="86">
        <v>0</v>
      </c>
      <c r="N26" s="32">
        <v>0</v>
      </c>
      <c r="O26" s="32">
        <v>0</v>
      </c>
      <c r="P26" s="32">
        <v>0</v>
      </c>
      <c r="Q26" s="32">
        <v>0</v>
      </c>
      <c r="R26" s="86">
        <v>0</v>
      </c>
      <c r="S26" s="32">
        <v>0</v>
      </c>
      <c r="T26" s="32">
        <v>0</v>
      </c>
      <c r="U26" s="32">
        <v>0</v>
      </c>
      <c r="V26" s="32">
        <v>0</v>
      </c>
      <c r="W26" s="86">
        <v>0</v>
      </c>
      <c r="X26" s="32">
        <v>0</v>
      </c>
      <c r="Y26" s="32">
        <v>0</v>
      </c>
      <c r="Z26" s="32">
        <v>0</v>
      </c>
      <c r="AA26" s="32">
        <v>0</v>
      </c>
      <c r="AB26" s="86">
        <v>0</v>
      </c>
      <c r="AC26" s="32">
        <v>0</v>
      </c>
      <c r="AD26" s="32">
        <v>0</v>
      </c>
      <c r="AE26" s="32">
        <v>0</v>
      </c>
      <c r="AF26" s="260">
        <v>0</v>
      </c>
      <c r="AG26" s="261">
        <v>0</v>
      </c>
      <c r="AH26" s="260">
        <v>0</v>
      </c>
      <c r="AI26" s="260">
        <v>0</v>
      </c>
      <c r="AJ26" s="260">
        <v>0</v>
      </c>
      <c r="AK26" s="260">
        <v>0</v>
      </c>
      <c r="AL26" s="261">
        <v>0</v>
      </c>
      <c r="AM26" s="260">
        <v>0</v>
      </c>
      <c r="AN26" s="260">
        <v>0</v>
      </c>
      <c r="AO26" s="260">
        <v>0</v>
      </c>
      <c r="AP26" s="260">
        <v>0</v>
      </c>
      <c r="AQ26" s="261">
        <v>0</v>
      </c>
      <c r="AR26" s="260">
        <v>0</v>
      </c>
      <c r="AS26" s="260">
        <v>0</v>
      </c>
      <c r="AT26" s="260">
        <v>0</v>
      </c>
      <c r="AU26" s="260">
        <v>0</v>
      </c>
      <c r="AV26" s="261">
        <v>0</v>
      </c>
      <c r="AW26" s="260">
        <v>0</v>
      </c>
      <c r="AX26" s="260">
        <v>0</v>
      </c>
      <c r="AY26" s="260">
        <v>0</v>
      </c>
      <c r="AZ26" s="260">
        <v>0</v>
      </c>
      <c r="BA26" s="261">
        <v>0</v>
      </c>
      <c r="BB26" s="260">
        <v>0</v>
      </c>
      <c r="BC26" s="260">
        <v>0</v>
      </c>
      <c r="BD26" s="262">
        <v>0</v>
      </c>
      <c r="BE26" s="262">
        <v>0</v>
      </c>
      <c r="BF26" s="262">
        <v>0</v>
      </c>
      <c r="BG26" s="262">
        <v>0</v>
      </c>
      <c r="BH26" s="263">
        <v>0</v>
      </c>
    </row>
    <row r="27" spans="1:60" hidden="1">
      <c r="A27" s="29">
        <v>1700</v>
      </c>
      <c r="B27" s="30" t="s">
        <v>4</v>
      </c>
      <c r="C27" s="34">
        <v>1799</v>
      </c>
      <c r="D27" s="32">
        <v>1312.5</v>
      </c>
      <c r="E27" s="32">
        <v>1275</v>
      </c>
      <c r="F27" s="32">
        <v>1200</v>
      </c>
      <c r="G27" s="32">
        <v>1125</v>
      </c>
      <c r="H27" s="86">
        <v>1050</v>
      </c>
      <c r="I27" s="32">
        <v>975</v>
      </c>
      <c r="J27" s="32">
        <v>900</v>
      </c>
      <c r="K27" s="32">
        <v>825</v>
      </c>
      <c r="L27" s="32">
        <v>750</v>
      </c>
      <c r="M27" s="86">
        <v>675</v>
      </c>
      <c r="N27" s="32">
        <v>0</v>
      </c>
      <c r="O27" s="32">
        <v>0</v>
      </c>
      <c r="P27" s="32">
        <v>0</v>
      </c>
      <c r="Q27" s="32">
        <v>0</v>
      </c>
      <c r="R27" s="86">
        <v>0</v>
      </c>
      <c r="S27" s="32">
        <v>0</v>
      </c>
      <c r="T27" s="32">
        <v>0</v>
      </c>
      <c r="U27" s="32">
        <v>0</v>
      </c>
      <c r="V27" s="32">
        <v>0</v>
      </c>
      <c r="W27" s="86">
        <v>0</v>
      </c>
      <c r="X27" s="32">
        <v>0</v>
      </c>
      <c r="Y27" s="32">
        <v>0</v>
      </c>
      <c r="Z27" s="32">
        <v>0</v>
      </c>
      <c r="AA27" s="32">
        <v>0</v>
      </c>
      <c r="AB27" s="86">
        <v>0</v>
      </c>
      <c r="AC27" s="32">
        <v>0</v>
      </c>
      <c r="AD27" s="32">
        <v>0</v>
      </c>
      <c r="AE27" s="32">
        <v>0</v>
      </c>
      <c r="AF27" s="260">
        <v>0</v>
      </c>
      <c r="AG27" s="261">
        <v>0</v>
      </c>
      <c r="AH27" s="260">
        <v>0</v>
      </c>
      <c r="AI27" s="260">
        <v>0</v>
      </c>
      <c r="AJ27" s="260">
        <v>0</v>
      </c>
      <c r="AK27" s="260">
        <v>0</v>
      </c>
      <c r="AL27" s="261">
        <v>0</v>
      </c>
      <c r="AM27" s="260">
        <v>0</v>
      </c>
      <c r="AN27" s="260">
        <v>0</v>
      </c>
      <c r="AO27" s="260">
        <v>0</v>
      </c>
      <c r="AP27" s="260">
        <v>0</v>
      </c>
      <c r="AQ27" s="261">
        <v>0</v>
      </c>
      <c r="AR27" s="260">
        <v>0</v>
      </c>
      <c r="AS27" s="260">
        <v>0</v>
      </c>
      <c r="AT27" s="260">
        <v>0</v>
      </c>
      <c r="AU27" s="260">
        <v>0</v>
      </c>
      <c r="AV27" s="261">
        <v>0</v>
      </c>
      <c r="AW27" s="260">
        <v>0</v>
      </c>
      <c r="AX27" s="260">
        <v>0</v>
      </c>
      <c r="AY27" s="260">
        <v>0</v>
      </c>
      <c r="AZ27" s="260">
        <v>0</v>
      </c>
      <c r="BA27" s="261">
        <v>0</v>
      </c>
      <c r="BB27" s="260">
        <v>0</v>
      </c>
      <c r="BC27" s="260">
        <v>0</v>
      </c>
      <c r="BD27" s="262">
        <v>0</v>
      </c>
      <c r="BE27" s="262">
        <v>0</v>
      </c>
      <c r="BF27" s="262">
        <v>0</v>
      </c>
      <c r="BG27" s="262">
        <v>0</v>
      </c>
      <c r="BH27" s="263">
        <v>0</v>
      </c>
    </row>
    <row r="28" spans="1:60" hidden="1">
      <c r="A28" s="29">
        <v>1800</v>
      </c>
      <c r="B28" s="30" t="s">
        <v>4</v>
      </c>
      <c r="C28" s="34">
        <v>1899</v>
      </c>
      <c r="D28" s="32">
        <v>1387.5</v>
      </c>
      <c r="E28" s="32">
        <v>1350</v>
      </c>
      <c r="F28" s="32">
        <v>1275</v>
      </c>
      <c r="G28" s="32">
        <v>1200</v>
      </c>
      <c r="H28" s="86">
        <v>1125</v>
      </c>
      <c r="I28" s="32">
        <v>1050</v>
      </c>
      <c r="J28" s="32">
        <v>975</v>
      </c>
      <c r="K28" s="32">
        <v>900</v>
      </c>
      <c r="L28" s="32">
        <v>825</v>
      </c>
      <c r="M28" s="86">
        <v>750</v>
      </c>
      <c r="N28" s="32">
        <v>675</v>
      </c>
      <c r="O28" s="32">
        <v>0</v>
      </c>
      <c r="P28" s="32">
        <v>0</v>
      </c>
      <c r="Q28" s="32">
        <v>0</v>
      </c>
      <c r="R28" s="86">
        <v>0</v>
      </c>
      <c r="S28" s="32">
        <v>0</v>
      </c>
      <c r="T28" s="32">
        <v>0</v>
      </c>
      <c r="U28" s="32">
        <v>0</v>
      </c>
      <c r="V28" s="32">
        <v>0</v>
      </c>
      <c r="W28" s="86">
        <v>0</v>
      </c>
      <c r="X28" s="32">
        <v>0</v>
      </c>
      <c r="Y28" s="32">
        <v>0</v>
      </c>
      <c r="Z28" s="32">
        <v>0</v>
      </c>
      <c r="AA28" s="32">
        <v>0</v>
      </c>
      <c r="AB28" s="86">
        <v>0</v>
      </c>
      <c r="AC28" s="32">
        <v>0</v>
      </c>
      <c r="AD28" s="32">
        <v>0</v>
      </c>
      <c r="AE28" s="32">
        <v>0</v>
      </c>
      <c r="AF28" s="260">
        <v>0</v>
      </c>
      <c r="AG28" s="261">
        <v>0</v>
      </c>
      <c r="AH28" s="260">
        <v>0</v>
      </c>
      <c r="AI28" s="260">
        <v>0</v>
      </c>
      <c r="AJ28" s="260">
        <v>0</v>
      </c>
      <c r="AK28" s="260">
        <v>0</v>
      </c>
      <c r="AL28" s="261">
        <v>0</v>
      </c>
      <c r="AM28" s="260">
        <v>0</v>
      </c>
      <c r="AN28" s="260">
        <v>0</v>
      </c>
      <c r="AO28" s="260">
        <v>0</v>
      </c>
      <c r="AP28" s="260">
        <v>0</v>
      </c>
      <c r="AQ28" s="261">
        <v>0</v>
      </c>
      <c r="AR28" s="260">
        <v>0</v>
      </c>
      <c r="AS28" s="260">
        <v>0</v>
      </c>
      <c r="AT28" s="260">
        <v>0</v>
      </c>
      <c r="AU28" s="260">
        <v>0</v>
      </c>
      <c r="AV28" s="261">
        <v>0</v>
      </c>
      <c r="AW28" s="260">
        <v>0</v>
      </c>
      <c r="AX28" s="260">
        <v>0</v>
      </c>
      <c r="AY28" s="260">
        <v>0</v>
      </c>
      <c r="AZ28" s="260">
        <v>0</v>
      </c>
      <c r="BA28" s="261">
        <v>0</v>
      </c>
      <c r="BB28" s="260">
        <v>0</v>
      </c>
      <c r="BC28" s="260">
        <v>0</v>
      </c>
      <c r="BD28" s="262">
        <v>0</v>
      </c>
      <c r="BE28" s="262">
        <v>0</v>
      </c>
      <c r="BF28" s="262">
        <v>0</v>
      </c>
      <c r="BG28" s="262">
        <v>0</v>
      </c>
      <c r="BH28" s="263">
        <v>0</v>
      </c>
    </row>
    <row r="29" spans="1:60" hidden="1">
      <c r="A29" s="29">
        <v>1900</v>
      </c>
      <c r="B29" s="35" t="s">
        <v>4</v>
      </c>
      <c r="C29" s="34">
        <v>1999</v>
      </c>
      <c r="D29" s="32">
        <v>1462.5</v>
      </c>
      <c r="E29" s="32">
        <v>1425</v>
      </c>
      <c r="F29" s="32">
        <v>1350</v>
      </c>
      <c r="G29" s="32">
        <v>1275</v>
      </c>
      <c r="H29" s="86">
        <v>1200</v>
      </c>
      <c r="I29" s="32">
        <v>1125</v>
      </c>
      <c r="J29" s="32">
        <v>1050</v>
      </c>
      <c r="K29" s="32">
        <v>975</v>
      </c>
      <c r="L29" s="32">
        <v>900</v>
      </c>
      <c r="M29" s="86">
        <v>825</v>
      </c>
      <c r="N29" s="32">
        <v>750</v>
      </c>
      <c r="O29" s="32">
        <v>675</v>
      </c>
      <c r="P29" s="32">
        <v>0</v>
      </c>
      <c r="Q29" s="32">
        <v>0</v>
      </c>
      <c r="R29" s="86">
        <v>0</v>
      </c>
      <c r="S29" s="32">
        <v>0</v>
      </c>
      <c r="T29" s="32">
        <v>0</v>
      </c>
      <c r="U29" s="32">
        <v>0</v>
      </c>
      <c r="V29" s="32">
        <v>0</v>
      </c>
      <c r="W29" s="86">
        <v>0</v>
      </c>
      <c r="X29" s="32">
        <v>0</v>
      </c>
      <c r="Y29" s="32">
        <v>0</v>
      </c>
      <c r="Z29" s="32">
        <v>0</v>
      </c>
      <c r="AA29" s="32">
        <v>0</v>
      </c>
      <c r="AB29" s="86">
        <v>0</v>
      </c>
      <c r="AC29" s="32">
        <v>0</v>
      </c>
      <c r="AD29" s="32">
        <v>0</v>
      </c>
      <c r="AE29" s="32">
        <v>0</v>
      </c>
      <c r="AF29" s="260">
        <v>0</v>
      </c>
      <c r="AG29" s="261">
        <v>0</v>
      </c>
      <c r="AH29" s="260">
        <v>0</v>
      </c>
      <c r="AI29" s="260">
        <v>0</v>
      </c>
      <c r="AJ29" s="260">
        <v>0</v>
      </c>
      <c r="AK29" s="260">
        <v>0</v>
      </c>
      <c r="AL29" s="261">
        <v>0</v>
      </c>
      <c r="AM29" s="260">
        <v>0</v>
      </c>
      <c r="AN29" s="260">
        <v>0</v>
      </c>
      <c r="AO29" s="260">
        <v>0</v>
      </c>
      <c r="AP29" s="260">
        <v>0</v>
      </c>
      <c r="AQ29" s="261">
        <v>0</v>
      </c>
      <c r="AR29" s="260">
        <v>0</v>
      </c>
      <c r="AS29" s="260">
        <v>0</v>
      </c>
      <c r="AT29" s="260">
        <v>0</v>
      </c>
      <c r="AU29" s="260">
        <v>0</v>
      </c>
      <c r="AV29" s="261">
        <v>0</v>
      </c>
      <c r="AW29" s="260">
        <v>0</v>
      </c>
      <c r="AX29" s="260">
        <v>0</v>
      </c>
      <c r="AY29" s="260">
        <v>0</v>
      </c>
      <c r="AZ29" s="260">
        <v>0</v>
      </c>
      <c r="BA29" s="261">
        <v>0</v>
      </c>
      <c r="BB29" s="260">
        <v>0</v>
      </c>
      <c r="BC29" s="260">
        <v>0</v>
      </c>
      <c r="BD29" s="262">
        <v>0</v>
      </c>
      <c r="BE29" s="262">
        <v>0</v>
      </c>
      <c r="BF29" s="262">
        <v>0</v>
      </c>
      <c r="BG29" s="262">
        <v>0</v>
      </c>
      <c r="BH29" s="263">
        <v>0</v>
      </c>
    </row>
    <row r="30" spans="1:60" hidden="1">
      <c r="A30" s="79">
        <v>2000</v>
      </c>
      <c r="B30" s="80" t="s">
        <v>4</v>
      </c>
      <c r="C30" s="81">
        <v>2099</v>
      </c>
      <c r="D30" s="82">
        <v>1537.5</v>
      </c>
      <c r="E30" s="82">
        <v>1500</v>
      </c>
      <c r="F30" s="82">
        <v>1425</v>
      </c>
      <c r="G30" s="82">
        <v>1350</v>
      </c>
      <c r="H30" s="86">
        <v>1275</v>
      </c>
      <c r="I30" s="82">
        <v>1200</v>
      </c>
      <c r="J30" s="82">
        <v>1125</v>
      </c>
      <c r="K30" s="82">
        <v>1050</v>
      </c>
      <c r="L30" s="82">
        <v>975</v>
      </c>
      <c r="M30" s="86">
        <v>900</v>
      </c>
      <c r="N30" s="82">
        <v>825</v>
      </c>
      <c r="O30" s="82">
        <v>750</v>
      </c>
      <c r="P30" s="82">
        <v>675</v>
      </c>
      <c r="Q30" s="82">
        <v>0</v>
      </c>
      <c r="R30" s="86">
        <v>0</v>
      </c>
      <c r="S30" s="82">
        <v>0</v>
      </c>
      <c r="T30" s="82">
        <v>0</v>
      </c>
      <c r="U30" s="82">
        <v>0</v>
      </c>
      <c r="V30" s="82">
        <v>0</v>
      </c>
      <c r="W30" s="86">
        <v>0</v>
      </c>
      <c r="X30" s="82">
        <v>0</v>
      </c>
      <c r="Y30" s="82">
        <v>0</v>
      </c>
      <c r="Z30" s="82">
        <v>0</v>
      </c>
      <c r="AA30" s="82">
        <v>0</v>
      </c>
      <c r="AB30" s="86">
        <v>0</v>
      </c>
      <c r="AC30" s="82">
        <v>0</v>
      </c>
      <c r="AD30" s="82">
        <v>0</v>
      </c>
      <c r="AE30" s="82">
        <v>0</v>
      </c>
      <c r="AF30" s="264">
        <v>0</v>
      </c>
      <c r="AG30" s="261">
        <v>0</v>
      </c>
      <c r="AH30" s="264">
        <v>0</v>
      </c>
      <c r="AI30" s="264">
        <v>0</v>
      </c>
      <c r="AJ30" s="264">
        <v>0</v>
      </c>
      <c r="AK30" s="264">
        <v>0</v>
      </c>
      <c r="AL30" s="261">
        <v>0</v>
      </c>
      <c r="AM30" s="264">
        <v>0</v>
      </c>
      <c r="AN30" s="264">
        <v>0</v>
      </c>
      <c r="AO30" s="264">
        <v>0</v>
      </c>
      <c r="AP30" s="264">
        <v>0</v>
      </c>
      <c r="AQ30" s="261">
        <v>0</v>
      </c>
      <c r="AR30" s="264">
        <v>0</v>
      </c>
      <c r="AS30" s="264">
        <v>0</v>
      </c>
      <c r="AT30" s="264">
        <v>0</v>
      </c>
      <c r="AU30" s="264">
        <v>0</v>
      </c>
      <c r="AV30" s="261">
        <v>0</v>
      </c>
      <c r="AW30" s="264">
        <v>0</v>
      </c>
      <c r="AX30" s="264">
        <v>0</v>
      </c>
      <c r="AY30" s="264">
        <v>0</v>
      </c>
      <c r="AZ30" s="264">
        <v>0</v>
      </c>
      <c r="BA30" s="261">
        <v>0</v>
      </c>
      <c r="BB30" s="264">
        <v>0</v>
      </c>
      <c r="BC30" s="264">
        <v>0</v>
      </c>
      <c r="BD30" s="266">
        <v>0</v>
      </c>
      <c r="BE30" s="266">
        <v>0</v>
      </c>
      <c r="BF30" s="266">
        <v>0</v>
      </c>
      <c r="BG30" s="266">
        <v>0</v>
      </c>
      <c r="BH30" s="267">
        <v>0</v>
      </c>
    </row>
    <row r="31" spans="1:60" hidden="1">
      <c r="A31" s="29">
        <v>2100</v>
      </c>
      <c r="B31" s="30" t="s">
        <v>4</v>
      </c>
      <c r="C31" s="34">
        <v>2199</v>
      </c>
      <c r="D31" s="32">
        <v>1612.5</v>
      </c>
      <c r="E31" s="32">
        <v>1575</v>
      </c>
      <c r="F31" s="32">
        <v>1500</v>
      </c>
      <c r="G31" s="32">
        <v>1425</v>
      </c>
      <c r="H31" s="86">
        <v>1350</v>
      </c>
      <c r="I31" s="32">
        <v>1275</v>
      </c>
      <c r="J31" s="32">
        <v>1200</v>
      </c>
      <c r="K31" s="32">
        <v>1125</v>
      </c>
      <c r="L31" s="32">
        <v>1050</v>
      </c>
      <c r="M31" s="86">
        <v>975</v>
      </c>
      <c r="N31" s="32">
        <v>900</v>
      </c>
      <c r="O31" s="32">
        <v>825</v>
      </c>
      <c r="P31" s="32">
        <v>750</v>
      </c>
      <c r="Q31" s="32">
        <v>675</v>
      </c>
      <c r="R31" s="86">
        <v>0</v>
      </c>
      <c r="S31" s="32">
        <v>0</v>
      </c>
      <c r="T31" s="32">
        <v>0</v>
      </c>
      <c r="U31" s="32">
        <v>0</v>
      </c>
      <c r="V31" s="32">
        <v>0</v>
      </c>
      <c r="W31" s="86">
        <v>0</v>
      </c>
      <c r="X31" s="32">
        <v>0</v>
      </c>
      <c r="Y31" s="32">
        <v>0</v>
      </c>
      <c r="Z31" s="32">
        <v>0</v>
      </c>
      <c r="AA31" s="32">
        <v>0</v>
      </c>
      <c r="AB31" s="86">
        <v>0</v>
      </c>
      <c r="AC31" s="32">
        <v>0</v>
      </c>
      <c r="AD31" s="32">
        <v>0</v>
      </c>
      <c r="AE31" s="32">
        <v>0</v>
      </c>
      <c r="AF31" s="260">
        <v>0</v>
      </c>
      <c r="AG31" s="261">
        <v>0</v>
      </c>
      <c r="AH31" s="260">
        <v>0</v>
      </c>
      <c r="AI31" s="260">
        <v>0</v>
      </c>
      <c r="AJ31" s="260">
        <v>0</v>
      </c>
      <c r="AK31" s="260">
        <v>0</v>
      </c>
      <c r="AL31" s="261">
        <v>0</v>
      </c>
      <c r="AM31" s="260">
        <v>0</v>
      </c>
      <c r="AN31" s="260">
        <v>0</v>
      </c>
      <c r="AO31" s="260">
        <v>0</v>
      </c>
      <c r="AP31" s="260">
        <v>0</v>
      </c>
      <c r="AQ31" s="261">
        <v>0</v>
      </c>
      <c r="AR31" s="260">
        <v>0</v>
      </c>
      <c r="AS31" s="260">
        <v>0</v>
      </c>
      <c r="AT31" s="260">
        <v>0</v>
      </c>
      <c r="AU31" s="260">
        <v>0</v>
      </c>
      <c r="AV31" s="261">
        <v>0</v>
      </c>
      <c r="AW31" s="260">
        <v>0</v>
      </c>
      <c r="AX31" s="260">
        <v>0</v>
      </c>
      <c r="AY31" s="260">
        <v>0</v>
      </c>
      <c r="AZ31" s="260">
        <v>0</v>
      </c>
      <c r="BA31" s="261">
        <v>0</v>
      </c>
      <c r="BB31" s="260">
        <v>0</v>
      </c>
      <c r="BC31" s="260">
        <v>0</v>
      </c>
      <c r="BD31" s="262">
        <v>0</v>
      </c>
      <c r="BE31" s="262">
        <v>0</v>
      </c>
      <c r="BF31" s="262">
        <v>0</v>
      </c>
      <c r="BG31" s="262">
        <v>0</v>
      </c>
      <c r="BH31" s="263">
        <v>0</v>
      </c>
    </row>
    <row r="32" spans="1:60" hidden="1">
      <c r="A32" s="29">
        <v>2200</v>
      </c>
      <c r="B32" s="30" t="s">
        <v>4</v>
      </c>
      <c r="C32" s="34">
        <v>2299</v>
      </c>
      <c r="D32" s="32">
        <v>1687.5</v>
      </c>
      <c r="E32" s="32">
        <v>1650</v>
      </c>
      <c r="F32" s="32">
        <v>1575</v>
      </c>
      <c r="G32" s="32">
        <v>1500</v>
      </c>
      <c r="H32" s="86">
        <v>1425</v>
      </c>
      <c r="I32" s="32">
        <v>1350</v>
      </c>
      <c r="J32" s="32">
        <v>1275</v>
      </c>
      <c r="K32" s="32">
        <v>1200</v>
      </c>
      <c r="L32" s="32">
        <v>1125</v>
      </c>
      <c r="M32" s="86">
        <v>1050</v>
      </c>
      <c r="N32" s="32">
        <v>975</v>
      </c>
      <c r="O32" s="32">
        <v>900</v>
      </c>
      <c r="P32" s="32">
        <v>825</v>
      </c>
      <c r="Q32" s="32">
        <v>750</v>
      </c>
      <c r="R32" s="86">
        <v>675</v>
      </c>
      <c r="S32" s="32">
        <v>0</v>
      </c>
      <c r="T32" s="32">
        <v>0</v>
      </c>
      <c r="U32" s="32">
        <v>0</v>
      </c>
      <c r="V32" s="32">
        <v>0</v>
      </c>
      <c r="W32" s="86">
        <v>0</v>
      </c>
      <c r="X32" s="32">
        <v>0</v>
      </c>
      <c r="Y32" s="32">
        <v>0</v>
      </c>
      <c r="Z32" s="32">
        <v>0</v>
      </c>
      <c r="AA32" s="32">
        <v>0</v>
      </c>
      <c r="AB32" s="86">
        <v>0</v>
      </c>
      <c r="AC32" s="32">
        <v>0</v>
      </c>
      <c r="AD32" s="32">
        <v>0</v>
      </c>
      <c r="AE32" s="32">
        <v>0</v>
      </c>
      <c r="AF32" s="260">
        <v>0</v>
      </c>
      <c r="AG32" s="261">
        <v>0</v>
      </c>
      <c r="AH32" s="260">
        <v>0</v>
      </c>
      <c r="AI32" s="260">
        <v>0</v>
      </c>
      <c r="AJ32" s="260">
        <v>0</v>
      </c>
      <c r="AK32" s="260">
        <v>0</v>
      </c>
      <c r="AL32" s="261">
        <v>0</v>
      </c>
      <c r="AM32" s="260">
        <v>0</v>
      </c>
      <c r="AN32" s="260">
        <v>0</v>
      </c>
      <c r="AO32" s="260">
        <v>0</v>
      </c>
      <c r="AP32" s="260">
        <v>0</v>
      </c>
      <c r="AQ32" s="261">
        <v>0</v>
      </c>
      <c r="AR32" s="260">
        <v>0</v>
      </c>
      <c r="AS32" s="260">
        <v>0</v>
      </c>
      <c r="AT32" s="260">
        <v>0</v>
      </c>
      <c r="AU32" s="260">
        <v>0</v>
      </c>
      <c r="AV32" s="261">
        <v>0</v>
      </c>
      <c r="AW32" s="260">
        <v>0</v>
      </c>
      <c r="AX32" s="260">
        <v>0</v>
      </c>
      <c r="AY32" s="260">
        <v>0</v>
      </c>
      <c r="AZ32" s="260">
        <v>0</v>
      </c>
      <c r="BA32" s="261">
        <v>0</v>
      </c>
      <c r="BB32" s="260">
        <v>0</v>
      </c>
      <c r="BC32" s="260">
        <v>0</v>
      </c>
      <c r="BD32" s="262">
        <v>0</v>
      </c>
      <c r="BE32" s="262">
        <v>0</v>
      </c>
      <c r="BF32" s="262">
        <v>0</v>
      </c>
      <c r="BG32" s="262">
        <v>0</v>
      </c>
      <c r="BH32" s="263">
        <v>0</v>
      </c>
    </row>
    <row r="33" spans="1:60" hidden="1">
      <c r="A33" s="29">
        <v>2300</v>
      </c>
      <c r="B33" s="30" t="s">
        <v>4</v>
      </c>
      <c r="C33" s="34">
        <v>2399</v>
      </c>
      <c r="D33" s="32">
        <v>1762.5</v>
      </c>
      <c r="E33" s="32">
        <v>1725</v>
      </c>
      <c r="F33" s="32">
        <v>1650</v>
      </c>
      <c r="G33" s="32">
        <v>1575</v>
      </c>
      <c r="H33" s="86">
        <v>1500</v>
      </c>
      <c r="I33" s="32">
        <v>1425</v>
      </c>
      <c r="J33" s="32">
        <v>1350</v>
      </c>
      <c r="K33" s="32">
        <v>1275</v>
      </c>
      <c r="L33" s="32">
        <v>1200</v>
      </c>
      <c r="M33" s="86">
        <v>1125</v>
      </c>
      <c r="N33" s="32">
        <v>1050</v>
      </c>
      <c r="O33" s="32">
        <v>975</v>
      </c>
      <c r="P33" s="32">
        <v>900</v>
      </c>
      <c r="Q33" s="32">
        <v>825</v>
      </c>
      <c r="R33" s="86">
        <v>750</v>
      </c>
      <c r="S33" s="32">
        <v>675</v>
      </c>
      <c r="T33" s="32">
        <v>0</v>
      </c>
      <c r="U33" s="32">
        <v>0</v>
      </c>
      <c r="V33" s="32">
        <v>0</v>
      </c>
      <c r="W33" s="86">
        <v>0</v>
      </c>
      <c r="X33" s="32">
        <v>0</v>
      </c>
      <c r="Y33" s="32">
        <v>0</v>
      </c>
      <c r="Z33" s="32">
        <v>0</v>
      </c>
      <c r="AA33" s="32">
        <v>0</v>
      </c>
      <c r="AB33" s="86">
        <v>0</v>
      </c>
      <c r="AC33" s="32">
        <v>0</v>
      </c>
      <c r="AD33" s="32">
        <v>0</v>
      </c>
      <c r="AE33" s="32">
        <v>0</v>
      </c>
      <c r="AF33" s="260">
        <v>0</v>
      </c>
      <c r="AG33" s="261">
        <v>0</v>
      </c>
      <c r="AH33" s="260">
        <v>0</v>
      </c>
      <c r="AI33" s="260">
        <v>0</v>
      </c>
      <c r="AJ33" s="260">
        <v>0</v>
      </c>
      <c r="AK33" s="260">
        <v>0</v>
      </c>
      <c r="AL33" s="261">
        <v>0</v>
      </c>
      <c r="AM33" s="260">
        <v>0</v>
      </c>
      <c r="AN33" s="260">
        <v>0</v>
      </c>
      <c r="AO33" s="260">
        <v>0</v>
      </c>
      <c r="AP33" s="260">
        <v>0</v>
      </c>
      <c r="AQ33" s="261">
        <v>0</v>
      </c>
      <c r="AR33" s="260">
        <v>0</v>
      </c>
      <c r="AS33" s="260">
        <v>0</v>
      </c>
      <c r="AT33" s="260">
        <v>0</v>
      </c>
      <c r="AU33" s="260">
        <v>0</v>
      </c>
      <c r="AV33" s="261">
        <v>0</v>
      </c>
      <c r="AW33" s="260">
        <v>0</v>
      </c>
      <c r="AX33" s="260">
        <v>0</v>
      </c>
      <c r="AY33" s="260">
        <v>0</v>
      </c>
      <c r="AZ33" s="260">
        <v>0</v>
      </c>
      <c r="BA33" s="261">
        <v>0</v>
      </c>
      <c r="BB33" s="260">
        <v>0</v>
      </c>
      <c r="BC33" s="260">
        <v>0</v>
      </c>
      <c r="BD33" s="262">
        <v>0</v>
      </c>
      <c r="BE33" s="262">
        <v>0</v>
      </c>
      <c r="BF33" s="262">
        <v>0</v>
      </c>
      <c r="BG33" s="262">
        <v>0</v>
      </c>
      <c r="BH33" s="263">
        <v>0</v>
      </c>
    </row>
    <row r="34" spans="1:60" hidden="1">
      <c r="A34" s="29">
        <v>2400</v>
      </c>
      <c r="B34" s="35" t="s">
        <v>4</v>
      </c>
      <c r="C34" s="34">
        <v>2499</v>
      </c>
      <c r="D34" s="32">
        <v>1837.5</v>
      </c>
      <c r="E34" s="32">
        <v>1800</v>
      </c>
      <c r="F34" s="32">
        <v>1725</v>
      </c>
      <c r="G34" s="32">
        <v>1650</v>
      </c>
      <c r="H34" s="86">
        <v>1575</v>
      </c>
      <c r="I34" s="32">
        <v>1500</v>
      </c>
      <c r="J34" s="32">
        <v>1425</v>
      </c>
      <c r="K34" s="32">
        <v>1350</v>
      </c>
      <c r="L34" s="32">
        <v>1275</v>
      </c>
      <c r="M34" s="86">
        <v>1200</v>
      </c>
      <c r="N34" s="32">
        <v>1125</v>
      </c>
      <c r="O34" s="32">
        <v>1050</v>
      </c>
      <c r="P34" s="32">
        <v>975</v>
      </c>
      <c r="Q34" s="32">
        <v>900</v>
      </c>
      <c r="R34" s="86">
        <v>825</v>
      </c>
      <c r="S34" s="32">
        <v>750</v>
      </c>
      <c r="T34" s="32">
        <v>675</v>
      </c>
      <c r="U34" s="32">
        <v>0</v>
      </c>
      <c r="V34" s="32">
        <v>0</v>
      </c>
      <c r="W34" s="86">
        <v>0</v>
      </c>
      <c r="X34" s="32">
        <v>0</v>
      </c>
      <c r="Y34" s="32">
        <v>0</v>
      </c>
      <c r="Z34" s="32">
        <v>0</v>
      </c>
      <c r="AA34" s="32">
        <v>0</v>
      </c>
      <c r="AB34" s="86">
        <v>0</v>
      </c>
      <c r="AC34" s="32">
        <v>0</v>
      </c>
      <c r="AD34" s="32">
        <v>0</v>
      </c>
      <c r="AE34" s="32">
        <v>0</v>
      </c>
      <c r="AF34" s="260">
        <v>0</v>
      </c>
      <c r="AG34" s="261">
        <v>0</v>
      </c>
      <c r="AH34" s="260">
        <v>0</v>
      </c>
      <c r="AI34" s="260">
        <v>0</v>
      </c>
      <c r="AJ34" s="260">
        <v>0</v>
      </c>
      <c r="AK34" s="260">
        <v>0</v>
      </c>
      <c r="AL34" s="261">
        <v>0</v>
      </c>
      <c r="AM34" s="260">
        <v>0</v>
      </c>
      <c r="AN34" s="260">
        <v>0</v>
      </c>
      <c r="AO34" s="260">
        <v>0</v>
      </c>
      <c r="AP34" s="260">
        <v>0</v>
      </c>
      <c r="AQ34" s="261">
        <v>0</v>
      </c>
      <c r="AR34" s="260">
        <v>0</v>
      </c>
      <c r="AS34" s="260">
        <v>0</v>
      </c>
      <c r="AT34" s="260">
        <v>0</v>
      </c>
      <c r="AU34" s="260">
        <v>0</v>
      </c>
      <c r="AV34" s="261">
        <v>0</v>
      </c>
      <c r="AW34" s="260">
        <v>0</v>
      </c>
      <c r="AX34" s="260">
        <v>0</v>
      </c>
      <c r="AY34" s="260">
        <v>0</v>
      </c>
      <c r="AZ34" s="260">
        <v>0</v>
      </c>
      <c r="BA34" s="261">
        <v>0</v>
      </c>
      <c r="BB34" s="260">
        <v>0</v>
      </c>
      <c r="BC34" s="260">
        <v>0</v>
      </c>
      <c r="BD34" s="262">
        <v>0</v>
      </c>
      <c r="BE34" s="262">
        <v>0</v>
      </c>
      <c r="BF34" s="262">
        <v>0</v>
      </c>
      <c r="BG34" s="262">
        <v>0</v>
      </c>
      <c r="BH34" s="263">
        <v>0</v>
      </c>
    </row>
    <row r="35" spans="1:60" hidden="1">
      <c r="A35" s="79">
        <v>2500</v>
      </c>
      <c r="B35" s="80" t="s">
        <v>4</v>
      </c>
      <c r="C35" s="81">
        <v>2599</v>
      </c>
      <c r="D35" s="82">
        <v>1912.5</v>
      </c>
      <c r="E35" s="82">
        <v>1875</v>
      </c>
      <c r="F35" s="82">
        <v>1800</v>
      </c>
      <c r="G35" s="82">
        <v>1725</v>
      </c>
      <c r="H35" s="86">
        <v>1650</v>
      </c>
      <c r="I35" s="82">
        <v>1575</v>
      </c>
      <c r="J35" s="82">
        <v>1500</v>
      </c>
      <c r="K35" s="82">
        <v>1425</v>
      </c>
      <c r="L35" s="82">
        <v>1350</v>
      </c>
      <c r="M35" s="86">
        <v>1275</v>
      </c>
      <c r="N35" s="82">
        <v>1200</v>
      </c>
      <c r="O35" s="82">
        <v>1125</v>
      </c>
      <c r="P35" s="82">
        <v>1050</v>
      </c>
      <c r="Q35" s="82">
        <v>975</v>
      </c>
      <c r="R35" s="86">
        <v>900</v>
      </c>
      <c r="S35" s="82">
        <v>825</v>
      </c>
      <c r="T35" s="82">
        <v>750</v>
      </c>
      <c r="U35" s="82">
        <v>675</v>
      </c>
      <c r="V35" s="82">
        <v>0</v>
      </c>
      <c r="W35" s="86">
        <v>0</v>
      </c>
      <c r="X35" s="82">
        <v>0</v>
      </c>
      <c r="Y35" s="82">
        <v>0</v>
      </c>
      <c r="Z35" s="82">
        <v>0</v>
      </c>
      <c r="AA35" s="82">
        <v>0</v>
      </c>
      <c r="AB35" s="86">
        <v>0</v>
      </c>
      <c r="AC35" s="82">
        <v>0</v>
      </c>
      <c r="AD35" s="82">
        <v>0</v>
      </c>
      <c r="AE35" s="82">
        <v>0</v>
      </c>
      <c r="AF35" s="264">
        <v>0</v>
      </c>
      <c r="AG35" s="261">
        <v>0</v>
      </c>
      <c r="AH35" s="264">
        <v>0</v>
      </c>
      <c r="AI35" s="264">
        <v>0</v>
      </c>
      <c r="AJ35" s="264">
        <v>0</v>
      </c>
      <c r="AK35" s="264">
        <v>0</v>
      </c>
      <c r="AL35" s="261">
        <v>0</v>
      </c>
      <c r="AM35" s="264">
        <v>0</v>
      </c>
      <c r="AN35" s="264">
        <v>0</v>
      </c>
      <c r="AO35" s="264">
        <v>0</v>
      </c>
      <c r="AP35" s="264">
        <v>0</v>
      </c>
      <c r="AQ35" s="261">
        <v>0</v>
      </c>
      <c r="AR35" s="264">
        <v>0</v>
      </c>
      <c r="AS35" s="264">
        <v>0</v>
      </c>
      <c r="AT35" s="264">
        <v>0</v>
      </c>
      <c r="AU35" s="264">
        <v>0</v>
      </c>
      <c r="AV35" s="261">
        <v>0</v>
      </c>
      <c r="AW35" s="264">
        <v>0</v>
      </c>
      <c r="AX35" s="264">
        <v>0</v>
      </c>
      <c r="AY35" s="264">
        <v>0</v>
      </c>
      <c r="AZ35" s="264">
        <v>0</v>
      </c>
      <c r="BA35" s="261">
        <v>0</v>
      </c>
      <c r="BB35" s="264">
        <v>0</v>
      </c>
      <c r="BC35" s="264">
        <v>0</v>
      </c>
      <c r="BD35" s="266">
        <v>0</v>
      </c>
      <c r="BE35" s="266">
        <v>0</v>
      </c>
      <c r="BF35" s="266">
        <v>0</v>
      </c>
      <c r="BG35" s="266">
        <v>0</v>
      </c>
      <c r="BH35" s="267">
        <v>0</v>
      </c>
    </row>
    <row r="36" spans="1:60" hidden="1">
      <c r="A36" s="29">
        <v>2600</v>
      </c>
      <c r="B36" s="30" t="s">
        <v>4</v>
      </c>
      <c r="C36" s="34">
        <v>2699</v>
      </c>
      <c r="D36" s="32">
        <v>1987.5</v>
      </c>
      <c r="E36" s="32">
        <v>1950</v>
      </c>
      <c r="F36" s="32">
        <v>1875</v>
      </c>
      <c r="G36" s="32">
        <v>1800</v>
      </c>
      <c r="H36" s="86">
        <v>1725</v>
      </c>
      <c r="I36" s="32">
        <v>1650</v>
      </c>
      <c r="J36" s="32">
        <v>1575</v>
      </c>
      <c r="K36" s="32">
        <v>1500</v>
      </c>
      <c r="L36" s="32">
        <v>1425</v>
      </c>
      <c r="M36" s="86">
        <v>1350</v>
      </c>
      <c r="N36" s="32">
        <v>1275</v>
      </c>
      <c r="O36" s="32">
        <v>1200</v>
      </c>
      <c r="P36" s="32">
        <v>1125</v>
      </c>
      <c r="Q36" s="32">
        <v>1050</v>
      </c>
      <c r="R36" s="86">
        <v>975</v>
      </c>
      <c r="S36" s="32">
        <v>900</v>
      </c>
      <c r="T36" s="32">
        <v>825</v>
      </c>
      <c r="U36" s="32">
        <v>750</v>
      </c>
      <c r="V36" s="32">
        <v>675</v>
      </c>
      <c r="W36" s="86">
        <v>0</v>
      </c>
      <c r="X36" s="32">
        <v>0</v>
      </c>
      <c r="Y36" s="32">
        <v>0</v>
      </c>
      <c r="Z36" s="32">
        <v>0</v>
      </c>
      <c r="AA36" s="32">
        <v>0</v>
      </c>
      <c r="AB36" s="86">
        <v>0</v>
      </c>
      <c r="AC36" s="32">
        <v>0</v>
      </c>
      <c r="AD36" s="32">
        <v>0</v>
      </c>
      <c r="AE36" s="32">
        <v>0</v>
      </c>
      <c r="AF36" s="260">
        <v>0</v>
      </c>
      <c r="AG36" s="261">
        <v>0</v>
      </c>
      <c r="AH36" s="260">
        <v>0</v>
      </c>
      <c r="AI36" s="260">
        <v>0</v>
      </c>
      <c r="AJ36" s="260">
        <v>0</v>
      </c>
      <c r="AK36" s="260">
        <v>0</v>
      </c>
      <c r="AL36" s="261">
        <v>0</v>
      </c>
      <c r="AM36" s="260">
        <v>0</v>
      </c>
      <c r="AN36" s="260">
        <v>0</v>
      </c>
      <c r="AO36" s="260">
        <v>0</v>
      </c>
      <c r="AP36" s="260">
        <v>0</v>
      </c>
      <c r="AQ36" s="261">
        <v>0</v>
      </c>
      <c r="AR36" s="260">
        <v>0</v>
      </c>
      <c r="AS36" s="260">
        <v>0</v>
      </c>
      <c r="AT36" s="260">
        <v>0</v>
      </c>
      <c r="AU36" s="260">
        <v>0</v>
      </c>
      <c r="AV36" s="261">
        <v>0</v>
      </c>
      <c r="AW36" s="260">
        <v>0</v>
      </c>
      <c r="AX36" s="260">
        <v>0</v>
      </c>
      <c r="AY36" s="260">
        <v>0</v>
      </c>
      <c r="AZ36" s="260">
        <v>0</v>
      </c>
      <c r="BA36" s="261">
        <v>0</v>
      </c>
      <c r="BB36" s="260">
        <v>0</v>
      </c>
      <c r="BC36" s="260">
        <v>0</v>
      </c>
      <c r="BD36" s="262">
        <v>0</v>
      </c>
      <c r="BE36" s="262">
        <v>0</v>
      </c>
      <c r="BF36" s="262">
        <v>0</v>
      </c>
      <c r="BG36" s="262">
        <v>0</v>
      </c>
      <c r="BH36" s="263">
        <v>0</v>
      </c>
    </row>
    <row r="37" spans="1:60" hidden="1">
      <c r="A37" s="29">
        <v>2700</v>
      </c>
      <c r="B37" s="30" t="s">
        <v>4</v>
      </c>
      <c r="C37" s="34">
        <v>2799</v>
      </c>
      <c r="D37" s="32">
        <v>2062.5</v>
      </c>
      <c r="E37" s="32">
        <v>2025</v>
      </c>
      <c r="F37" s="32">
        <v>1950</v>
      </c>
      <c r="G37" s="32">
        <v>1875</v>
      </c>
      <c r="H37" s="86">
        <v>1800</v>
      </c>
      <c r="I37" s="32">
        <v>1725</v>
      </c>
      <c r="J37" s="32">
        <v>1650</v>
      </c>
      <c r="K37" s="32">
        <v>1575</v>
      </c>
      <c r="L37" s="32">
        <v>1500</v>
      </c>
      <c r="M37" s="86">
        <v>1425</v>
      </c>
      <c r="N37" s="32">
        <v>1350</v>
      </c>
      <c r="O37" s="32">
        <v>1275</v>
      </c>
      <c r="P37" s="32">
        <v>1200</v>
      </c>
      <c r="Q37" s="32">
        <v>1125</v>
      </c>
      <c r="R37" s="86">
        <v>1050</v>
      </c>
      <c r="S37" s="32">
        <v>975</v>
      </c>
      <c r="T37" s="32">
        <v>900</v>
      </c>
      <c r="U37" s="32">
        <v>825</v>
      </c>
      <c r="V37" s="32">
        <v>750</v>
      </c>
      <c r="W37" s="86">
        <v>675</v>
      </c>
      <c r="X37" s="32">
        <v>0</v>
      </c>
      <c r="Y37" s="32">
        <v>0</v>
      </c>
      <c r="Z37" s="32">
        <v>0</v>
      </c>
      <c r="AA37" s="32">
        <v>0</v>
      </c>
      <c r="AB37" s="86">
        <v>0</v>
      </c>
      <c r="AC37" s="32">
        <v>0</v>
      </c>
      <c r="AD37" s="32">
        <v>0</v>
      </c>
      <c r="AE37" s="32">
        <v>0</v>
      </c>
      <c r="AF37" s="260">
        <v>0</v>
      </c>
      <c r="AG37" s="261">
        <v>0</v>
      </c>
      <c r="AH37" s="260">
        <v>0</v>
      </c>
      <c r="AI37" s="260">
        <v>0</v>
      </c>
      <c r="AJ37" s="260">
        <v>0</v>
      </c>
      <c r="AK37" s="260">
        <v>0</v>
      </c>
      <c r="AL37" s="261">
        <v>0</v>
      </c>
      <c r="AM37" s="260">
        <v>0</v>
      </c>
      <c r="AN37" s="260">
        <v>0</v>
      </c>
      <c r="AO37" s="260">
        <v>0</v>
      </c>
      <c r="AP37" s="260">
        <v>0</v>
      </c>
      <c r="AQ37" s="261">
        <v>0</v>
      </c>
      <c r="AR37" s="260">
        <v>0</v>
      </c>
      <c r="AS37" s="260">
        <v>0</v>
      </c>
      <c r="AT37" s="260">
        <v>0</v>
      </c>
      <c r="AU37" s="260">
        <v>0</v>
      </c>
      <c r="AV37" s="261">
        <v>0</v>
      </c>
      <c r="AW37" s="260">
        <v>0</v>
      </c>
      <c r="AX37" s="260">
        <v>0</v>
      </c>
      <c r="AY37" s="260">
        <v>0</v>
      </c>
      <c r="AZ37" s="260">
        <v>0</v>
      </c>
      <c r="BA37" s="261">
        <v>0</v>
      </c>
      <c r="BB37" s="260">
        <v>0</v>
      </c>
      <c r="BC37" s="260">
        <v>0</v>
      </c>
      <c r="BD37" s="262">
        <v>0</v>
      </c>
      <c r="BE37" s="262">
        <v>0</v>
      </c>
      <c r="BF37" s="262">
        <v>0</v>
      </c>
      <c r="BG37" s="262">
        <v>0</v>
      </c>
      <c r="BH37" s="263">
        <v>0</v>
      </c>
    </row>
    <row r="38" spans="1:60" hidden="1">
      <c r="A38" s="29">
        <v>2800</v>
      </c>
      <c r="B38" s="30" t="s">
        <v>4</v>
      </c>
      <c r="C38" s="34">
        <v>2899</v>
      </c>
      <c r="D38" s="32">
        <v>2137.5</v>
      </c>
      <c r="E38" s="32">
        <v>2100</v>
      </c>
      <c r="F38" s="32">
        <v>2025</v>
      </c>
      <c r="G38" s="32">
        <v>1950</v>
      </c>
      <c r="H38" s="86">
        <v>1875</v>
      </c>
      <c r="I38" s="32">
        <v>1800</v>
      </c>
      <c r="J38" s="32">
        <v>1725</v>
      </c>
      <c r="K38" s="32">
        <v>1650</v>
      </c>
      <c r="L38" s="32">
        <v>1575</v>
      </c>
      <c r="M38" s="86">
        <v>1500</v>
      </c>
      <c r="N38" s="32">
        <v>1425</v>
      </c>
      <c r="O38" s="32">
        <v>1350</v>
      </c>
      <c r="P38" s="32">
        <v>1275</v>
      </c>
      <c r="Q38" s="32">
        <v>1200</v>
      </c>
      <c r="R38" s="86">
        <v>1125</v>
      </c>
      <c r="S38" s="32">
        <v>1050</v>
      </c>
      <c r="T38" s="32">
        <v>975</v>
      </c>
      <c r="U38" s="32">
        <v>900</v>
      </c>
      <c r="V38" s="32">
        <v>825</v>
      </c>
      <c r="W38" s="86">
        <v>750</v>
      </c>
      <c r="X38" s="32">
        <v>675</v>
      </c>
      <c r="Y38" s="32">
        <v>0</v>
      </c>
      <c r="Z38" s="32">
        <v>0</v>
      </c>
      <c r="AA38" s="32">
        <v>0</v>
      </c>
      <c r="AB38" s="86">
        <v>0</v>
      </c>
      <c r="AC38" s="32">
        <v>0</v>
      </c>
      <c r="AD38" s="32">
        <v>0</v>
      </c>
      <c r="AE38" s="32">
        <v>0</v>
      </c>
      <c r="AF38" s="260">
        <v>0</v>
      </c>
      <c r="AG38" s="261">
        <v>0</v>
      </c>
      <c r="AH38" s="260">
        <v>0</v>
      </c>
      <c r="AI38" s="260">
        <v>0</v>
      </c>
      <c r="AJ38" s="260">
        <v>0</v>
      </c>
      <c r="AK38" s="260">
        <v>0</v>
      </c>
      <c r="AL38" s="261">
        <v>0</v>
      </c>
      <c r="AM38" s="260">
        <v>0</v>
      </c>
      <c r="AN38" s="260">
        <v>0</v>
      </c>
      <c r="AO38" s="260">
        <v>0</v>
      </c>
      <c r="AP38" s="260">
        <v>0</v>
      </c>
      <c r="AQ38" s="261">
        <v>0</v>
      </c>
      <c r="AR38" s="260">
        <v>0</v>
      </c>
      <c r="AS38" s="260">
        <v>0</v>
      </c>
      <c r="AT38" s="260">
        <v>0</v>
      </c>
      <c r="AU38" s="260">
        <v>0</v>
      </c>
      <c r="AV38" s="261">
        <v>0</v>
      </c>
      <c r="AW38" s="260">
        <v>0</v>
      </c>
      <c r="AX38" s="260">
        <v>0</v>
      </c>
      <c r="AY38" s="260">
        <v>0</v>
      </c>
      <c r="AZ38" s="260">
        <v>0</v>
      </c>
      <c r="BA38" s="261">
        <v>0</v>
      </c>
      <c r="BB38" s="260">
        <v>0</v>
      </c>
      <c r="BC38" s="260">
        <v>0</v>
      </c>
      <c r="BD38" s="262">
        <v>0</v>
      </c>
      <c r="BE38" s="262">
        <v>0</v>
      </c>
      <c r="BF38" s="262">
        <v>0</v>
      </c>
      <c r="BG38" s="262">
        <v>0</v>
      </c>
      <c r="BH38" s="263">
        <v>0</v>
      </c>
    </row>
    <row r="39" spans="1:60" hidden="1">
      <c r="A39" s="29">
        <v>2900</v>
      </c>
      <c r="B39" s="35" t="s">
        <v>4</v>
      </c>
      <c r="C39" s="34">
        <v>2999</v>
      </c>
      <c r="D39" s="32">
        <v>2212.5</v>
      </c>
      <c r="E39" s="32">
        <v>2175</v>
      </c>
      <c r="F39" s="32">
        <v>2100</v>
      </c>
      <c r="G39" s="32">
        <v>2025</v>
      </c>
      <c r="H39" s="86">
        <v>1950</v>
      </c>
      <c r="I39" s="32">
        <v>1875</v>
      </c>
      <c r="J39" s="32">
        <v>1800</v>
      </c>
      <c r="K39" s="32">
        <v>1725</v>
      </c>
      <c r="L39" s="32">
        <v>1650</v>
      </c>
      <c r="M39" s="86">
        <v>1575</v>
      </c>
      <c r="N39" s="32">
        <v>1500</v>
      </c>
      <c r="O39" s="32">
        <v>1425</v>
      </c>
      <c r="P39" s="32">
        <v>1350</v>
      </c>
      <c r="Q39" s="32">
        <v>1275</v>
      </c>
      <c r="R39" s="86">
        <v>1200</v>
      </c>
      <c r="S39" s="32">
        <v>1125</v>
      </c>
      <c r="T39" s="32">
        <v>1050</v>
      </c>
      <c r="U39" s="32">
        <v>975</v>
      </c>
      <c r="V39" s="32">
        <v>900</v>
      </c>
      <c r="W39" s="86">
        <v>825</v>
      </c>
      <c r="X39" s="32">
        <v>750</v>
      </c>
      <c r="Y39" s="32">
        <v>675</v>
      </c>
      <c r="Z39" s="32">
        <v>0</v>
      </c>
      <c r="AA39" s="32">
        <v>0</v>
      </c>
      <c r="AB39" s="86">
        <v>0</v>
      </c>
      <c r="AC39" s="32">
        <v>0</v>
      </c>
      <c r="AD39" s="32">
        <v>0</v>
      </c>
      <c r="AE39" s="32">
        <v>0</v>
      </c>
      <c r="AF39" s="260">
        <v>0</v>
      </c>
      <c r="AG39" s="261">
        <v>0</v>
      </c>
      <c r="AH39" s="260">
        <v>0</v>
      </c>
      <c r="AI39" s="260">
        <v>0</v>
      </c>
      <c r="AJ39" s="260">
        <v>0</v>
      </c>
      <c r="AK39" s="260">
        <v>0</v>
      </c>
      <c r="AL39" s="261">
        <v>0</v>
      </c>
      <c r="AM39" s="260">
        <v>0</v>
      </c>
      <c r="AN39" s="260">
        <v>0</v>
      </c>
      <c r="AO39" s="260">
        <v>0</v>
      </c>
      <c r="AP39" s="260">
        <v>0</v>
      </c>
      <c r="AQ39" s="261">
        <v>0</v>
      </c>
      <c r="AR39" s="260">
        <v>0</v>
      </c>
      <c r="AS39" s="260">
        <v>0</v>
      </c>
      <c r="AT39" s="260">
        <v>0</v>
      </c>
      <c r="AU39" s="260">
        <v>0</v>
      </c>
      <c r="AV39" s="261">
        <v>0</v>
      </c>
      <c r="AW39" s="260">
        <v>0</v>
      </c>
      <c r="AX39" s="260">
        <v>0</v>
      </c>
      <c r="AY39" s="260">
        <v>0</v>
      </c>
      <c r="AZ39" s="260">
        <v>0</v>
      </c>
      <c r="BA39" s="261">
        <v>0</v>
      </c>
      <c r="BB39" s="260">
        <v>0</v>
      </c>
      <c r="BC39" s="260">
        <v>0</v>
      </c>
      <c r="BD39" s="262">
        <v>0</v>
      </c>
      <c r="BE39" s="262">
        <v>0</v>
      </c>
      <c r="BF39" s="262">
        <v>0</v>
      </c>
      <c r="BG39" s="262">
        <v>0</v>
      </c>
      <c r="BH39" s="263">
        <v>0</v>
      </c>
    </row>
    <row r="40" spans="1:60" hidden="1">
      <c r="A40" s="79">
        <v>3000</v>
      </c>
      <c r="B40" s="80" t="s">
        <v>4</v>
      </c>
      <c r="C40" s="81">
        <v>3099</v>
      </c>
      <c r="D40" s="82">
        <v>2287.5</v>
      </c>
      <c r="E40" s="82">
        <v>2250</v>
      </c>
      <c r="F40" s="82">
        <v>2175</v>
      </c>
      <c r="G40" s="82">
        <v>2100</v>
      </c>
      <c r="H40" s="86">
        <v>2025</v>
      </c>
      <c r="I40" s="82">
        <v>1950</v>
      </c>
      <c r="J40" s="82">
        <v>1875</v>
      </c>
      <c r="K40" s="82">
        <v>1800</v>
      </c>
      <c r="L40" s="82">
        <v>1725</v>
      </c>
      <c r="M40" s="86">
        <v>1650</v>
      </c>
      <c r="N40" s="82">
        <v>1575</v>
      </c>
      <c r="O40" s="82">
        <v>1500</v>
      </c>
      <c r="P40" s="82">
        <v>1425</v>
      </c>
      <c r="Q40" s="82">
        <v>1350</v>
      </c>
      <c r="R40" s="86">
        <v>1275</v>
      </c>
      <c r="S40" s="82">
        <v>1200</v>
      </c>
      <c r="T40" s="82">
        <v>1125</v>
      </c>
      <c r="U40" s="82">
        <v>1050</v>
      </c>
      <c r="V40" s="82">
        <v>975</v>
      </c>
      <c r="W40" s="86">
        <v>900</v>
      </c>
      <c r="X40" s="82">
        <v>825</v>
      </c>
      <c r="Y40" s="82">
        <v>750</v>
      </c>
      <c r="Z40" s="82">
        <v>675</v>
      </c>
      <c r="AA40" s="82">
        <v>0</v>
      </c>
      <c r="AB40" s="86">
        <v>0</v>
      </c>
      <c r="AC40" s="82">
        <v>0</v>
      </c>
      <c r="AD40" s="82">
        <v>0</v>
      </c>
      <c r="AE40" s="82">
        <v>0</v>
      </c>
      <c r="AF40" s="264">
        <v>0</v>
      </c>
      <c r="AG40" s="261">
        <v>0</v>
      </c>
      <c r="AH40" s="264">
        <v>0</v>
      </c>
      <c r="AI40" s="264">
        <v>0</v>
      </c>
      <c r="AJ40" s="264">
        <v>0</v>
      </c>
      <c r="AK40" s="264">
        <v>0</v>
      </c>
      <c r="AL40" s="261">
        <v>0</v>
      </c>
      <c r="AM40" s="264">
        <v>0</v>
      </c>
      <c r="AN40" s="264">
        <v>0</v>
      </c>
      <c r="AO40" s="264">
        <v>0</v>
      </c>
      <c r="AP40" s="264">
        <v>0</v>
      </c>
      <c r="AQ40" s="261">
        <v>0</v>
      </c>
      <c r="AR40" s="264">
        <v>0</v>
      </c>
      <c r="AS40" s="264">
        <v>0</v>
      </c>
      <c r="AT40" s="264">
        <v>0</v>
      </c>
      <c r="AU40" s="264">
        <v>0</v>
      </c>
      <c r="AV40" s="261">
        <v>0</v>
      </c>
      <c r="AW40" s="264">
        <v>0</v>
      </c>
      <c r="AX40" s="264">
        <v>0</v>
      </c>
      <c r="AY40" s="264">
        <v>0</v>
      </c>
      <c r="AZ40" s="264">
        <v>0</v>
      </c>
      <c r="BA40" s="261">
        <v>0</v>
      </c>
      <c r="BB40" s="264">
        <v>0</v>
      </c>
      <c r="BC40" s="264">
        <v>0</v>
      </c>
      <c r="BD40" s="266">
        <v>0</v>
      </c>
      <c r="BE40" s="266">
        <v>0</v>
      </c>
      <c r="BF40" s="266">
        <v>0</v>
      </c>
      <c r="BG40" s="266">
        <v>0</v>
      </c>
      <c r="BH40" s="267">
        <v>0</v>
      </c>
    </row>
    <row r="41" spans="1:60" hidden="1">
      <c r="A41" s="29">
        <v>3100</v>
      </c>
      <c r="B41" s="30" t="s">
        <v>4</v>
      </c>
      <c r="C41" s="31">
        <v>3199</v>
      </c>
      <c r="D41" s="32">
        <v>2362.5</v>
      </c>
      <c r="E41" s="32">
        <v>2325</v>
      </c>
      <c r="F41" s="32">
        <v>2250</v>
      </c>
      <c r="G41" s="32">
        <v>2175</v>
      </c>
      <c r="H41" s="86">
        <v>2100</v>
      </c>
      <c r="I41" s="32">
        <v>2025</v>
      </c>
      <c r="J41" s="32">
        <v>1950</v>
      </c>
      <c r="K41" s="32">
        <v>1875</v>
      </c>
      <c r="L41" s="32">
        <v>1800</v>
      </c>
      <c r="M41" s="86">
        <v>1725</v>
      </c>
      <c r="N41" s="32">
        <v>1650</v>
      </c>
      <c r="O41" s="32">
        <v>1575</v>
      </c>
      <c r="P41" s="32">
        <v>1500</v>
      </c>
      <c r="Q41" s="32">
        <v>1425</v>
      </c>
      <c r="R41" s="86">
        <v>1350</v>
      </c>
      <c r="S41" s="32">
        <v>1275</v>
      </c>
      <c r="T41" s="32">
        <v>1200</v>
      </c>
      <c r="U41" s="32">
        <v>1125</v>
      </c>
      <c r="V41" s="32">
        <v>1050</v>
      </c>
      <c r="W41" s="86">
        <v>975</v>
      </c>
      <c r="X41" s="32">
        <v>900</v>
      </c>
      <c r="Y41" s="32">
        <v>825</v>
      </c>
      <c r="Z41" s="32">
        <v>750</v>
      </c>
      <c r="AA41" s="32">
        <v>675</v>
      </c>
      <c r="AB41" s="86">
        <v>0</v>
      </c>
      <c r="AC41" s="32">
        <v>0</v>
      </c>
      <c r="AD41" s="32">
        <v>0</v>
      </c>
      <c r="AE41" s="32">
        <v>0</v>
      </c>
      <c r="AF41" s="260">
        <v>0</v>
      </c>
      <c r="AG41" s="261">
        <v>0</v>
      </c>
      <c r="AH41" s="260">
        <v>0</v>
      </c>
      <c r="AI41" s="260">
        <v>0</v>
      </c>
      <c r="AJ41" s="260">
        <v>0</v>
      </c>
      <c r="AK41" s="260">
        <v>0</v>
      </c>
      <c r="AL41" s="261">
        <v>0</v>
      </c>
      <c r="AM41" s="260">
        <v>0</v>
      </c>
      <c r="AN41" s="260">
        <v>0</v>
      </c>
      <c r="AO41" s="260">
        <v>0</v>
      </c>
      <c r="AP41" s="260">
        <v>0</v>
      </c>
      <c r="AQ41" s="261">
        <v>0</v>
      </c>
      <c r="AR41" s="260">
        <v>0</v>
      </c>
      <c r="AS41" s="260">
        <v>0</v>
      </c>
      <c r="AT41" s="260">
        <v>0</v>
      </c>
      <c r="AU41" s="260">
        <v>0</v>
      </c>
      <c r="AV41" s="261">
        <v>0</v>
      </c>
      <c r="AW41" s="260">
        <v>0</v>
      </c>
      <c r="AX41" s="260">
        <v>0</v>
      </c>
      <c r="AY41" s="260">
        <v>0</v>
      </c>
      <c r="AZ41" s="260">
        <v>0</v>
      </c>
      <c r="BA41" s="261">
        <v>0</v>
      </c>
      <c r="BB41" s="260">
        <v>0</v>
      </c>
      <c r="BC41" s="260">
        <v>0</v>
      </c>
      <c r="BD41" s="262">
        <v>0</v>
      </c>
      <c r="BE41" s="262">
        <v>0</v>
      </c>
      <c r="BF41" s="262">
        <v>0</v>
      </c>
      <c r="BG41" s="262">
        <v>0</v>
      </c>
      <c r="BH41" s="263">
        <v>0</v>
      </c>
    </row>
    <row r="42" spans="1:60" hidden="1">
      <c r="A42" s="29">
        <v>3200</v>
      </c>
      <c r="B42" s="30" t="s">
        <v>4</v>
      </c>
      <c r="C42" s="30">
        <v>3299</v>
      </c>
      <c r="D42" s="32">
        <v>2437.5</v>
      </c>
      <c r="E42" s="32">
        <v>2400</v>
      </c>
      <c r="F42" s="32">
        <v>2325</v>
      </c>
      <c r="G42" s="32">
        <v>2250</v>
      </c>
      <c r="H42" s="86">
        <v>2175</v>
      </c>
      <c r="I42" s="32">
        <v>2100</v>
      </c>
      <c r="J42" s="32">
        <v>2025</v>
      </c>
      <c r="K42" s="32">
        <v>1950</v>
      </c>
      <c r="L42" s="32">
        <v>1875</v>
      </c>
      <c r="M42" s="86">
        <v>1800</v>
      </c>
      <c r="N42" s="32">
        <v>1725</v>
      </c>
      <c r="O42" s="32">
        <v>1650</v>
      </c>
      <c r="P42" s="32">
        <v>1575</v>
      </c>
      <c r="Q42" s="32">
        <v>1500</v>
      </c>
      <c r="R42" s="86">
        <v>1425</v>
      </c>
      <c r="S42" s="32">
        <v>1350</v>
      </c>
      <c r="T42" s="32">
        <v>1275</v>
      </c>
      <c r="U42" s="32">
        <v>1200</v>
      </c>
      <c r="V42" s="32">
        <v>1125</v>
      </c>
      <c r="W42" s="86">
        <v>1050</v>
      </c>
      <c r="X42" s="32">
        <v>975</v>
      </c>
      <c r="Y42" s="32">
        <v>900</v>
      </c>
      <c r="Z42" s="32">
        <v>825</v>
      </c>
      <c r="AA42" s="32">
        <v>750</v>
      </c>
      <c r="AB42" s="86">
        <v>675</v>
      </c>
      <c r="AC42" s="32">
        <v>0</v>
      </c>
      <c r="AD42" s="32">
        <v>0</v>
      </c>
      <c r="AE42" s="32">
        <v>0</v>
      </c>
      <c r="AF42" s="260">
        <v>0</v>
      </c>
      <c r="AG42" s="261">
        <v>0</v>
      </c>
      <c r="AH42" s="260">
        <v>0</v>
      </c>
      <c r="AI42" s="260">
        <v>0</v>
      </c>
      <c r="AJ42" s="260">
        <v>0</v>
      </c>
      <c r="AK42" s="260">
        <v>0</v>
      </c>
      <c r="AL42" s="261">
        <v>0</v>
      </c>
      <c r="AM42" s="260">
        <v>0</v>
      </c>
      <c r="AN42" s="260">
        <v>0</v>
      </c>
      <c r="AO42" s="260">
        <v>0</v>
      </c>
      <c r="AP42" s="260">
        <v>0</v>
      </c>
      <c r="AQ42" s="261">
        <v>0</v>
      </c>
      <c r="AR42" s="260">
        <v>0</v>
      </c>
      <c r="AS42" s="260">
        <v>0</v>
      </c>
      <c r="AT42" s="260">
        <v>0</v>
      </c>
      <c r="AU42" s="260">
        <v>0</v>
      </c>
      <c r="AV42" s="261">
        <v>0</v>
      </c>
      <c r="AW42" s="260">
        <v>0</v>
      </c>
      <c r="AX42" s="260">
        <v>0</v>
      </c>
      <c r="AY42" s="260">
        <v>0</v>
      </c>
      <c r="AZ42" s="260">
        <v>0</v>
      </c>
      <c r="BA42" s="261">
        <v>0</v>
      </c>
      <c r="BB42" s="260">
        <v>0</v>
      </c>
      <c r="BC42" s="260">
        <v>0</v>
      </c>
      <c r="BD42" s="262">
        <v>0</v>
      </c>
      <c r="BE42" s="262">
        <v>0</v>
      </c>
      <c r="BF42" s="262">
        <v>0</v>
      </c>
      <c r="BG42" s="262">
        <v>0</v>
      </c>
      <c r="BH42" s="263">
        <v>0</v>
      </c>
    </row>
    <row r="43" spans="1:60" hidden="1">
      <c r="A43" s="29">
        <v>3300</v>
      </c>
      <c r="B43" s="30" t="s">
        <v>4</v>
      </c>
      <c r="C43" s="30">
        <v>3399</v>
      </c>
      <c r="D43" s="32">
        <v>2512.5</v>
      </c>
      <c r="E43" s="32">
        <v>2475</v>
      </c>
      <c r="F43" s="32">
        <v>2400</v>
      </c>
      <c r="G43" s="32">
        <v>2325</v>
      </c>
      <c r="H43" s="86">
        <v>2250</v>
      </c>
      <c r="I43" s="32">
        <v>2175</v>
      </c>
      <c r="J43" s="32">
        <v>2100</v>
      </c>
      <c r="K43" s="32">
        <v>2025</v>
      </c>
      <c r="L43" s="32">
        <v>1950</v>
      </c>
      <c r="M43" s="86">
        <v>1875</v>
      </c>
      <c r="N43" s="32">
        <v>1800</v>
      </c>
      <c r="O43" s="32">
        <v>1725</v>
      </c>
      <c r="P43" s="32">
        <v>1650</v>
      </c>
      <c r="Q43" s="32">
        <v>1575</v>
      </c>
      <c r="R43" s="86">
        <v>1500</v>
      </c>
      <c r="S43" s="32">
        <v>1425</v>
      </c>
      <c r="T43" s="32">
        <v>1350</v>
      </c>
      <c r="U43" s="32">
        <v>1275</v>
      </c>
      <c r="V43" s="32">
        <v>1200</v>
      </c>
      <c r="W43" s="86">
        <v>1125</v>
      </c>
      <c r="X43" s="32">
        <v>1050</v>
      </c>
      <c r="Y43" s="32">
        <v>975</v>
      </c>
      <c r="Z43" s="32">
        <v>900</v>
      </c>
      <c r="AA43" s="32">
        <v>825</v>
      </c>
      <c r="AB43" s="86">
        <v>750</v>
      </c>
      <c r="AC43" s="32">
        <v>675</v>
      </c>
      <c r="AD43" s="32">
        <v>0</v>
      </c>
      <c r="AE43" s="32">
        <v>0</v>
      </c>
      <c r="AF43" s="260">
        <v>0</v>
      </c>
      <c r="AG43" s="261">
        <v>0</v>
      </c>
      <c r="AH43" s="260">
        <v>0</v>
      </c>
      <c r="AI43" s="260">
        <v>0</v>
      </c>
      <c r="AJ43" s="260">
        <v>0</v>
      </c>
      <c r="AK43" s="260">
        <v>0</v>
      </c>
      <c r="AL43" s="261">
        <v>0</v>
      </c>
      <c r="AM43" s="260">
        <v>0</v>
      </c>
      <c r="AN43" s="260">
        <v>0</v>
      </c>
      <c r="AO43" s="260">
        <v>0</v>
      </c>
      <c r="AP43" s="260">
        <v>0</v>
      </c>
      <c r="AQ43" s="261">
        <v>0</v>
      </c>
      <c r="AR43" s="260">
        <v>0</v>
      </c>
      <c r="AS43" s="260">
        <v>0</v>
      </c>
      <c r="AT43" s="260">
        <v>0</v>
      </c>
      <c r="AU43" s="260">
        <v>0</v>
      </c>
      <c r="AV43" s="261">
        <v>0</v>
      </c>
      <c r="AW43" s="260">
        <v>0</v>
      </c>
      <c r="AX43" s="260">
        <v>0</v>
      </c>
      <c r="AY43" s="260">
        <v>0</v>
      </c>
      <c r="AZ43" s="260">
        <v>0</v>
      </c>
      <c r="BA43" s="261">
        <v>0</v>
      </c>
      <c r="BB43" s="260">
        <v>0</v>
      </c>
      <c r="BC43" s="260">
        <v>0</v>
      </c>
      <c r="BD43" s="262">
        <v>0</v>
      </c>
      <c r="BE43" s="262">
        <v>0</v>
      </c>
      <c r="BF43" s="262">
        <v>0</v>
      </c>
      <c r="BG43" s="262">
        <v>0</v>
      </c>
      <c r="BH43" s="263">
        <v>0</v>
      </c>
    </row>
    <row r="44" spans="1:60" hidden="1">
      <c r="A44" s="29">
        <v>3400</v>
      </c>
      <c r="B44" s="30" t="s">
        <v>4</v>
      </c>
      <c r="C44" s="30">
        <v>3499</v>
      </c>
      <c r="D44" s="32">
        <v>2587.5</v>
      </c>
      <c r="E44" s="32">
        <v>2550</v>
      </c>
      <c r="F44" s="32">
        <v>2475</v>
      </c>
      <c r="G44" s="32">
        <v>2400</v>
      </c>
      <c r="H44" s="86">
        <v>2325</v>
      </c>
      <c r="I44" s="32">
        <v>2250</v>
      </c>
      <c r="J44" s="32">
        <v>2175</v>
      </c>
      <c r="K44" s="32">
        <v>2100</v>
      </c>
      <c r="L44" s="32">
        <v>2025</v>
      </c>
      <c r="M44" s="86">
        <v>1950</v>
      </c>
      <c r="N44" s="32">
        <v>1875</v>
      </c>
      <c r="O44" s="32">
        <v>1800</v>
      </c>
      <c r="P44" s="32">
        <v>1725</v>
      </c>
      <c r="Q44" s="32">
        <v>1650</v>
      </c>
      <c r="R44" s="86">
        <v>1575</v>
      </c>
      <c r="S44" s="32">
        <v>1500</v>
      </c>
      <c r="T44" s="32">
        <v>1425</v>
      </c>
      <c r="U44" s="32">
        <v>1350</v>
      </c>
      <c r="V44" s="32">
        <v>1275</v>
      </c>
      <c r="W44" s="86">
        <v>1200</v>
      </c>
      <c r="X44" s="32">
        <v>1125</v>
      </c>
      <c r="Y44" s="32">
        <v>1050</v>
      </c>
      <c r="Z44" s="32">
        <v>975</v>
      </c>
      <c r="AA44" s="32">
        <v>900</v>
      </c>
      <c r="AB44" s="86">
        <v>825</v>
      </c>
      <c r="AC44" s="32">
        <v>750</v>
      </c>
      <c r="AD44" s="32">
        <v>675</v>
      </c>
      <c r="AE44" s="32">
        <v>0</v>
      </c>
      <c r="AF44" s="260">
        <v>0</v>
      </c>
      <c r="AG44" s="261">
        <v>0</v>
      </c>
      <c r="AH44" s="260">
        <v>0</v>
      </c>
      <c r="AI44" s="260">
        <v>0</v>
      </c>
      <c r="AJ44" s="260">
        <v>0</v>
      </c>
      <c r="AK44" s="260">
        <v>0</v>
      </c>
      <c r="AL44" s="261">
        <v>0</v>
      </c>
      <c r="AM44" s="260">
        <v>0</v>
      </c>
      <c r="AN44" s="260">
        <v>0</v>
      </c>
      <c r="AO44" s="260">
        <v>0</v>
      </c>
      <c r="AP44" s="260">
        <v>0</v>
      </c>
      <c r="AQ44" s="261">
        <v>0</v>
      </c>
      <c r="AR44" s="260">
        <v>0</v>
      </c>
      <c r="AS44" s="260">
        <v>0</v>
      </c>
      <c r="AT44" s="260">
        <v>0</v>
      </c>
      <c r="AU44" s="260">
        <v>0</v>
      </c>
      <c r="AV44" s="261">
        <v>0</v>
      </c>
      <c r="AW44" s="260">
        <v>0</v>
      </c>
      <c r="AX44" s="260">
        <v>0</v>
      </c>
      <c r="AY44" s="260">
        <v>0</v>
      </c>
      <c r="AZ44" s="260">
        <v>0</v>
      </c>
      <c r="BA44" s="261">
        <v>0</v>
      </c>
      <c r="BB44" s="260">
        <v>0</v>
      </c>
      <c r="BC44" s="260">
        <v>0</v>
      </c>
      <c r="BD44" s="262">
        <v>0</v>
      </c>
      <c r="BE44" s="262">
        <v>0</v>
      </c>
      <c r="BF44" s="262">
        <v>0</v>
      </c>
      <c r="BG44" s="262">
        <v>0</v>
      </c>
      <c r="BH44" s="263">
        <v>0</v>
      </c>
    </row>
    <row r="45" spans="1:60" hidden="1">
      <c r="A45" s="79">
        <v>3500</v>
      </c>
      <c r="B45" s="80" t="s">
        <v>4</v>
      </c>
      <c r="C45" s="81">
        <v>3599</v>
      </c>
      <c r="D45" s="82">
        <v>2662.5</v>
      </c>
      <c r="E45" s="82">
        <v>2625</v>
      </c>
      <c r="F45" s="82">
        <v>2550</v>
      </c>
      <c r="G45" s="82">
        <v>2475</v>
      </c>
      <c r="H45" s="86">
        <v>2400</v>
      </c>
      <c r="I45" s="82">
        <v>2325</v>
      </c>
      <c r="J45" s="82">
        <v>2250</v>
      </c>
      <c r="K45" s="82">
        <v>2175</v>
      </c>
      <c r="L45" s="82">
        <v>2100</v>
      </c>
      <c r="M45" s="86">
        <v>2025</v>
      </c>
      <c r="N45" s="82">
        <v>1950</v>
      </c>
      <c r="O45" s="82">
        <v>1875</v>
      </c>
      <c r="P45" s="82">
        <v>1800</v>
      </c>
      <c r="Q45" s="82">
        <v>1725</v>
      </c>
      <c r="R45" s="86">
        <v>1650</v>
      </c>
      <c r="S45" s="82">
        <v>1575</v>
      </c>
      <c r="T45" s="82">
        <v>1500</v>
      </c>
      <c r="U45" s="82">
        <v>1425</v>
      </c>
      <c r="V45" s="82">
        <v>1350</v>
      </c>
      <c r="W45" s="86">
        <v>1275</v>
      </c>
      <c r="X45" s="82">
        <v>1200</v>
      </c>
      <c r="Y45" s="82">
        <v>1125</v>
      </c>
      <c r="Z45" s="82">
        <v>1050</v>
      </c>
      <c r="AA45" s="82">
        <v>975</v>
      </c>
      <c r="AB45" s="86">
        <v>900</v>
      </c>
      <c r="AC45" s="82">
        <v>825</v>
      </c>
      <c r="AD45" s="82">
        <v>750</v>
      </c>
      <c r="AE45" s="82">
        <v>675</v>
      </c>
      <c r="AF45" s="264">
        <v>0</v>
      </c>
      <c r="AG45" s="261">
        <v>0</v>
      </c>
      <c r="AH45" s="264">
        <v>0</v>
      </c>
      <c r="AI45" s="264">
        <v>0</v>
      </c>
      <c r="AJ45" s="264">
        <v>0</v>
      </c>
      <c r="AK45" s="264">
        <v>0</v>
      </c>
      <c r="AL45" s="261">
        <v>0</v>
      </c>
      <c r="AM45" s="264">
        <v>0</v>
      </c>
      <c r="AN45" s="264">
        <v>0</v>
      </c>
      <c r="AO45" s="264">
        <v>0</v>
      </c>
      <c r="AP45" s="264">
        <v>0</v>
      </c>
      <c r="AQ45" s="261">
        <v>0</v>
      </c>
      <c r="AR45" s="264">
        <v>0</v>
      </c>
      <c r="AS45" s="264">
        <v>0</v>
      </c>
      <c r="AT45" s="264">
        <v>0</v>
      </c>
      <c r="AU45" s="264">
        <v>0</v>
      </c>
      <c r="AV45" s="261">
        <v>0</v>
      </c>
      <c r="AW45" s="264">
        <v>0</v>
      </c>
      <c r="AX45" s="264">
        <v>0</v>
      </c>
      <c r="AY45" s="264">
        <v>0</v>
      </c>
      <c r="AZ45" s="264">
        <v>0</v>
      </c>
      <c r="BA45" s="261">
        <v>0</v>
      </c>
      <c r="BB45" s="264">
        <v>0</v>
      </c>
      <c r="BC45" s="264">
        <v>0</v>
      </c>
      <c r="BD45" s="266">
        <v>0</v>
      </c>
      <c r="BE45" s="266">
        <v>0</v>
      </c>
      <c r="BF45" s="266">
        <v>0</v>
      </c>
      <c r="BG45" s="266">
        <v>0</v>
      </c>
      <c r="BH45" s="267">
        <v>0</v>
      </c>
    </row>
    <row r="46" spans="1:60" hidden="1">
      <c r="A46" s="29">
        <v>3600</v>
      </c>
      <c r="B46" s="30" t="s">
        <v>4</v>
      </c>
      <c r="C46" s="34">
        <v>3699</v>
      </c>
      <c r="D46" s="32">
        <v>2737.5</v>
      </c>
      <c r="E46" s="32">
        <v>2700</v>
      </c>
      <c r="F46" s="32">
        <v>2625</v>
      </c>
      <c r="G46" s="32">
        <v>2550</v>
      </c>
      <c r="H46" s="86">
        <v>2475</v>
      </c>
      <c r="I46" s="32">
        <v>2400</v>
      </c>
      <c r="J46" s="32">
        <v>2325</v>
      </c>
      <c r="K46" s="32">
        <v>2250</v>
      </c>
      <c r="L46" s="32">
        <v>2175</v>
      </c>
      <c r="M46" s="86">
        <v>2100</v>
      </c>
      <c r="N46" s="32">
        <v>2025</v>
      </c>
      <c r="O46" s="32">
        <v>1950</v>
      </c>
      <c r="P46" s="32">
        <v>1875</v>
      </c>
      <c r="Q46" s="32">
        <v>1800</v>
      </c>
      <c r="R46" s="86">
        <v>1725</v>
      </c>
      <c r="S46" s="32">
        <v>1650</v>
      </c>
      <c r="T46" s="32">
        <v>1575</v>
      </c>
      <c r="U46" s="32">
        <v>1500</v>
      </c>
      <c r="V46" s="32">
        <v>1425</v>
      </c>
      <c r="W46" s="86">
        <v>1350</v>
      </c>
      <c r="X46" s="32">
        <v>1275</v>
      </c>
      <c r="Y46" s="32">
        <v>1200</v>
      </c>
      <c r="Z46" s="32">
        <v>1125</v>
      </c>
      <c r="AA46" s="32">
        <v>1050</v>
      </c>
      <c r="AB46" s="86">
        <v>975</v>
      </c>
      <c r="AC46" s="32">
        <v>900</v>
      </c>
      <c r="AD46" s="32">
        <v>825</v>
      </c>
      <c r="AE46" s="32">
        <v>750</v>
      </c>
      <c r="AF46" s="260">
        <v>675</v>
      </c>
      <c r="AG46" s="261">
        <v>0</v>
      </c>
      <c r="AH46" s="260">
        <v>0</v>
      </c>
      <c r="AI46" s="260">
        <v>0</v>
      </c>
      <c r="AJ46" s="260">
        <v>0</v>
      </c>
      <c r="AK46" s="260">
        <v>0</v>
      </c>
      <c r="AL46" s="261">
        <v>0</v>
      </c>
      <c r="AM46" s="260">
        <v>0</v>
      </c>
      <c r="AN46" s="260">
        <v>0</v>
      </c>
      <c r="AO46" s="260">
        <v>0</v>
      </c>
      <c r="AP46" s="260">
        <v>0</v>
      </c>
      <c r="AQ46" s="261">
        <v>0</v>
      </c>
      <c r="AR46" s="260">
        <v>0</v>
      </c>
      <c r="AS46" s="260">
        <v>0</v>
      </c>
      <c r="AT46" s="260">
        <v>0</v>
      </c>
      <c r="AU46" s="260">
        <v>0</v>
      </c>
      <c r="AV46" s="261">
        <v>0</v>
      </c>
      <c r="AW46" s="260">
        <v>0</v>
      </c>
      <c r="AX46" s="260">
        <v>0</v>
      </c>
      <c r="AY46" s="260">
        <v>0</v>
      </c>
      <c r="AZ46" s="260">
        <v>0</v>
      </c>
      <c r="BA46" s="261">
        <v>0</v>
      </c>
      <c r="BB46" s="260">
        <v>0</v>
      </c>
      <c r="BC46" s="260">
        <v>0</v>
      </c>
      <c r="BD46" s="262">
        <v>0</v>
      </c>
      <c r="BE46" s="262">
        <v>0</v>
      </c>
      <c r="BF46" s="262">
        <v>0</v>
      </c>
      <c r="BG46" s="262">
        <v>0</v>
      </c>
      <c r="BH46" s="263">
        <v>0</v>
      </c>
    </row>
    <row r="47" spans="1:60" hidden="1">
      <c r="A47" s="29">
        <v>3700</v>
      </c>
      <c r="B47" s="30" t="s">
        <v>4</v>
      </c>
      <c r="C47" s="34">
        <v>3799</v>
      </c>
      <c r="D47" s="32">
        <v>2812.5</v>
      </c>
      <c r="E47" s="32">
        <v>2775</v>
      </c>
      <c r="F47" s="32">
        <v>2700</v>
      </c>
      <c r="G47" s="32">
        <v>2625</v>
      </c>
      <c r="H47" s="86">
        <v>2550</v>
      </c>
      <c r="I47" s="32">
        <v>2475</v>
      </c>
      <c r="J47" s="32">
        <v>2400</v>
      </c>
      <c r="K47" s="32">
        <v>2325</v>
      </c>
      <c r="L47" s="32">
        <v>2250</v>
      </c>
      <c r="M47" s="86">
        <v>2175</v>
      </c>
      <c r="N47" s="32">
        <v>2100</v>
      </c>
      <c r="O47" s="32">
        <v>2025</v>
      </c>
      <c r="P47" s="32">
        <v>1950</v>
      </c>
      <c r="Q47" s="32">
        <v>1875</v>
      </c>
      <c r="R47" s="86">
        <v>1800</v>
      </c>
      <c r="S47" s="32">
        <v>1725</v>
      </c>
      <c r="T47" s="32">
        <v>1650</v>
      </c>
      <c r="U47" s="32">
        <v>1575</v>
      </c>
      <c r="V47" s="32">
        <v>1500</v>
      </c>
      <c r="W47" s="86">
        <v>1425</v>
      </c>
      <c r="X47" s="32">
        <v>1350</v>
      </c>
      <c r="Y47" s="32">
        <v>1275</v>
      </c>
      <c r="Z47" s="32">
        <v>1200</v>
      </c>
      <c r="AA47" s="32">
        <v>1125</v>
      </c>
      <c r="AB47" s="86">
        <v>1050</v>
      </c>
      <c r="AC47" s="32">
        <v>975</v>
      </c>
      <c r="AD47" s="32">
        <v>900</v>
      </c>
      <c r="AE47" s="32">
        <v>825</v>
      </c>
      <c r="AF47" s="260">
        <v>750</v>
      </c>
      <c r="AG47" s="261">
        <v>675</v>
      </c>
      <c r="AH47" s="260">
        <v>0</v>
      </c>
      <c r="AI47" s="260">
        <v>0</v>
      </c>
      <c r="AJ47" s="260">
        <v>0</v>
      </c>
      <c r="AK47" s="260">
        <v>0</v>
      </c>
      <c r="AL47" s="261">
        <v>0</v>
      </c>
      <c r="AM47" s="260">
        <v>0</v>
      </c>
      <c r="AN47" s="260">
        <v>0</v>
      </c>
      <c r="AO47" s="260">
        <v>0</v>
      </c>
      <c r="AP47" s="260">
        <v>0</v>
      </c>
      <c r="AQ47" s="261">
        <v>0</v>
      </c>
      <c r="AR47" s="260">
        <v>0</v>
      </c>
      <c r="AS47" s="260">
        <v>0</v>
      </c>
      <c r="AT47" s="260">
        <v>0</v>
      </c>
      <c r="AU47" s="260">
        <v>0</v>
      </c>
      <c r="AV47" s="261">
        <v>0</v>
      </c>
      <c r="AW47" s="260">
        <v>0</v>
      </c>
      <c r="AX47" s="260">
        <v>0</v>
      </c>
      <c r="AY47" s="260">
        <v>0</v>
      </c>
      <c r="AZ47" s="260">
        <v>0</v>
      </c>
      <c r="BA47" s="261">
        <v>0</v>
      </c>
      <c r="BB47" s="260">
        <v>0</v>
      </c>
      <c r="BC47" s="260">
        <v>0</v>
      </c>
      <c r="BD47" s="262">
        <v>0</v>
      </c>
      <c r="BE47" s="262">
        <v>0</v>
      </c>
      <c r="BF47" s="262">
        <v>0</v>
      </c>
      <c r="BG47" s="262">
        <v>0</v>
      </c>
      <c r="BH47" s="263">
        <v>0</v>
      </c>
    </row>
    <row r="48" spans="1:60" hidden="1">
      <c r="A48" s="29">
        <v>3800</v>
      </c>
      <c r="B48" s="30" t="s">
        <v>5</v>
      </c>
      <c r="C48" s="34">
        <v>3899</v>
      </c>
      <c r="D48" s="32">
        <v>2887.5</v>
      </c>
      <c r="E48" s="32">
        <v>2850</v>
      </c>
      <c r="F48" s="32">
        <v>2775</v>
      </c>
      <c r="G48" s="32">
        <v>2700</v>
      </c>
      <c r="H48" s="86">
        <v>2625</v>
      </c>
      <c r="I48" s="32">
        <v>2550</v>
      </c>
      <c r="J48" s="32">
        <v>2475</v>
      </c>
      <c r="K48" s="32">
        <v>2400</v>
      </c>
      <c r="L48" s="32">
        <v>2325</v>
      </c>
      <c r="M48" s="86">
        <v>2250</v>
      </c>
      <c r="N48" s="32">
        <v>2175</v>
      </c>
      <c r="O48" s="32">
        <v>2100</v>
      </c>
      <c r="P48" s="32">
        <v>2025</v>
      </c>
      <c r="Q48" s="32">
        <v>1950</v>
      </c>
      <c r="R48" s="86">
        <v>1875</v>
      </c>
      <c r="S48" s="32">
        <v>1800</v>
      </c>
      <c r="T48" s="32">
        <v>1725</v>
      </c>
      <c r="U48" s="32">
        <v>1650</v>
      </c>
      <c r="V48" s="32">
        <v>1575</v>
      </c>
      <c r="W48" s="86">
        <v>1500</v>
      </c>
      <c r="X48" s="32">
        <v>1425</v>
      </c>
      <c r="Y48" s="32">
        <v>1350</v>
      </c>
      <c r="Z48" s="32">
        <v>1275</v>
      </c>
      <c r="AA48" s="32">
        <v>1200</v>
      </c>
      <c r="AB48" s="86">
        <v>1125</v>
      </c>
      <c r="AC48" s="32">
        <v>1050</v>
      </c>
      <c r="AD48" s="32">
        <v>975</v>
      </c>
      <c r="AE48" s="32">
        <v>900</v>
      </c>
      <c r="AF48" s="260">
        <v>825</v>
      </c>
      <c r="AG48" s="261">
        <v>750</v>
      </c>
      <c r="AH48" s="260">
        <v>675</v>
      </c>
      <c r="AI48" s="260">
        <v>0</v>
      </c>
      <c r="AJ48" s="260">
        <v>0</v>
      </c>
      <c r="AK48" s="260">
        <v>0</v>
      </c>
      <c r="AL48" s="261">
        <v>0</v>
      </c>
      <c r="AM48" s="260">
        <v>0</v>
      </c>
      <c r="AN48" s="260">
        <v>0</v>
      </c>
      <c r="AO48" s="260">
        <v>0</v>
      </c>
      <c r="AP48" s="260">
        <v>0</v>
      </c>
      <c r="AQ48" s="261">
        <v>0</v>
      </c>
      <c r="AR48" s="260">
        <v>0</v>
      </c>
      <c r="AS48" s="260">
        <v>0</v>
      </c>
      <c r="AT48" s="260">
        <v>0</v>
      </c>
      <c r="AU48" s="260">
        <v>0</v>
      </c>
      <c r="AV48" s="261">
        <v>0</v>
      </c>
      <c r="AW48" s="260">
        <v>0</v>
      </c>
      <c r="AX48" s="260">
        <v>0</v>
      </c>
      <c r="AY48" s="260">
        <v>0</v>
      </c>
      <c r="AZ48" s="260">
        <v>0</v>
      </c>
      <c r="BA48" s="261">
        <v>0</v>
      </c>
      <c r="BB48" s="260">
        <v>0</v>
      </c>
      <c r="BC48" s="260">
        <v>0</v>
      </c>
      <c r="BD48" s="262">
        <v>0</v>
      </c>
      <c r="BE48" s="262">
        <v>0</v>
      </c>
      <c r="BF48" s="262">
        <v>0</v>
      </c>
      <c r="BG48" s="262">
        <v>0</v>
      </c>
      <c r="BH48" s="263">
        <v>0</v>
      </c>
    </row>
    <row r="49" spans="1:60" hidden="1">
      <c r="A49" s="29">
        <v>3900</v>
      </c>
      <c r="B49" s="35" t="s">
        <v>5</v>
      </c>
      <c r="C49" s="34">
        <v>3999</v>
      </c>
      <c r="D49" s="32">
        <v>2962.5</v>
      </c>
      <c r="E49" s="32">
        <v>2925</v>
      </c>
      <c r="F49" s="32">
        <v>2850</v>
      </c>
      <c r="G49" s="32">
        <v>2775</v>
      </c>
      <c r="H49" s="86">
        <v>2700</v>
      </c>
      <c r="I49" s="32">
        <v>2625</v>
      </c>
      <c r="J49" s="32">
        <v>2550</v>
      </c>
      <c r="K49" s="32">
        <v>2475</v>
      </c>
      <c r="L49" s="32">
        <v>2400</v>
      </c>
      <c r="M49" s="86">
        <v>2325</v>
      </c>
      <c r="N49" s="32">
        <v>2250</v>
      </c>
      <c r="O49" s="32">
        <v>2175</v>
      </c>
      <c r="P49" s="32">
        <v>2100</v>
      </c>
      <c r="Q49" s="32">
        <v>2025</v>
      </c>
      <c r="R49" s="86">
        <v>1950</v>
      </c>
      <c r="S49" s="32">
        <v>1875</v>
      </c>
      <c r="T49" s="32">
        <v>1800</v>
      </c>
      <c r="U49" s="32">
        <v>1725</v>
      </c>
      <c r="V49" s="32">
        <v>1650</v>
      </c>
      <c r="W49" s="86">
        <v>1575</v>
      </c>
      <c r="X49" s="32">
        <v>1500</v>
      </c>
      <c r="Y49" s="32">
        <v>1425</v>
      </c>
      <c r="Z49" s="32">
        <v>1350</v>
      </c>
      <c r="AA49" s="32">
        <v>1275</v>
      </c>
      <c r="AB49" s="86">
        <v>1200</v>
      </c>
      <c r="AC49" s="32">
        <v>1125</v>
      </c>
      <c r="AD49" s="32">
        <v>1050</v>
      </c>
      <c r="AE49" s="32">
        <v>975</v>
      </c>
      <c r="AF49" s="260">
        <v>900</v>
      </c>
      <c r="AG49" s="261">
        <v>825</v>
      </c>
      <c r="AH49" s="260">
        <v>750</v>
      </c>
      <c r="AI49" s="260">
        <v>675</v>
      </c>
      <c r="AJ49" s="260">
        <v>0</v>
      </c>
      <c r="AK49" s="260">
        <v>0</v>
      </c>
      <c r="AL49" s="261">
        <v>0</v>
      </c>
      <c r="AM49" s="260">
        <v>0</v>
      </c>
      <c r="AN49" s="260">
        <v>0</v>
      </c>
      <c r="AO49" s="260">
        <v>0</v>
      </c>
      <c r="AP49" s="260">
        <v>0</v>
      </c>
      <c r="AQ49" s="261">
        <v>0</v>
      </c>
      <c r="AR49" s="260">
        <v>0</v>
      </c>
      <c r="AS49" s="260">
        <v>0</v>
      </c>
      <c r="AT49" s="260">
        <v>0</v>
      </c>
      <c r="AU49" s="260">
        <v>0</v>
      </c>
      <c r="AV49" s="261">
        <v>0</v>
      </c>
      <c r="AW49" s="260">
        <v>0</v>
      </c>
      <c r="AX49" s="260">
        <v>0</v>
      </c>
      <c r="AY49" s="260">
        <v>0</v>
      </c>
      <c r="AZ49" s="260">
        <v>0</v>
      </c>
      <c r="BA49" s="261">
        <v>0</v>
      </c>
      <c r="BB49" s="260">
        <v>0</v>
      </c>
      <c r="BC49" s="260">
        <v>0</v>
      </c>
      <c r="BD49" s="262">
        <v>0</v>
      </c>
      <c r="BE49" s="262">
        <v>0</v>
      </c>
      <c r="BF49" s="262">
        <v>0</v>
      </c>
      <c r="BG49" s="262">
        <v>0</v>
      </c>
      <c r="BH49" s="263">
        <v>0</v>
      </c>
    </row>
    <row r="50" spans="1:60" hidden="1">
      <c r="A50" s="79">
        <v>4000</v>
      </c>
      <c r="B50" s="80" t="s">
        <v>5</v>
      </c>
      <c r="C50" s="81">
        <v>4099</v>
      </c>
      <c r="D50" s="82">
        <v>3037.5</v>
      </c>
      <c r="E50" s="82">
        <v>3000</v>
      </c>
      <c r="F50" s="82">
        <v>2925</v>
      </c>
      <c r="G50" s="82">
        <v>2850</v>
      </c>
      <c r="H50" s="86">
        <v>2775</v>
      </c>
      <c r="I50" s="82">
        <v>2700</v>
      </c>
      <c r="J50" s="82">
        <v>2625</v>
      </c>
      <c r="K50" s="82">
        <v>2550</v>
      </c>
      <c r="L50" s="82">
        <v>2475</v>
      </c>
      <c r="M50" s="86">
        <v>2400</v>
      </c>
      <c r="N50" s="82">
        <v>2325</v>
      </c>
      <c r="O50" s="82">
        <v>2250</v>
      </c>
      <c r="P50" s="82">
        <v>2175</v>
      </c>
      <c r="Q50" s="82">
        <v>2100</v>
      </c>
      <c r="R50" s="86">
        <v>2025</v>
      </c>
      <c r="S50" s="82">
        <v>1950</v>
      </c>
      <c r="T50" s="82">
        <v>1875</v>
      </c>
      <c r="U50" s="82">
        <v>1800</v>
      </c>
      <c r="V50" s="82">
        <v>1725</v>
      </c>
      <c r="W50" s="86">
        <v>1650</v>
      </c>
      <c r="X50" s="82">
        <v>1575</v>
      </c>
      <c r="Y50" s="82">
        <v>1500</v>
      </c>
      <c r="Z50" s="82">
        <v>1425</v>
      </c>
      <c r="AA50" s="82">
        <v>1350</v>
      </c>
      <c r="AB50" s="86">
        <v>1275</v>
      </c>
      <c r="AC50" s="82">
        <v>1200</v>
      </c>
      <c r="AD50" s="82">
        <v>1125</v>
      </c>
      <c r="AE50" s="82">
        <v>1050</v>
      </c>
      <c r="AF50" s="264">
        <v>975</v>
      </c>
      <c r="AG50" s="261">
        <v>900</v>
      </c>
      <c r="AH50" s="264">
        <v>825</v>
      </c>
      <c r="AI50" s="264">
        <v>750</v>
      </c>
      <c r="AJ50" s="264">
        <v>675</v>
      </c>
      <c r="AK50" s="264">
        <v>0</v>
      </c>
      <c r="AL50" s="261">
        <v>0</v>
      </c>
      <c r="AM50" s="264">
        <v>0</v>
      </c>
      <c r="AN50" s="264">
        <v>0</v>
      </c>
      <c r="AO50" s="264">
        <v>0</v>
      </c>
      <c r="AP50" s="264">
        <v>0</v>
      </c>
      <c r="AQ50" s="261">
        <v>0</v>
      </c>
      <c r="AR50" s="264">
        <v>0</v>
      </c>
      <c r="AS50" s="264">
        <v>0</v>
      </c>
      <c r="AT50" s="264">
        <v>0</v>
      </c>
      <c r="AU50" s="264">
        <v>0</v>
      </c>
      <c r="AV50" s="261">
        <v>0</v>
      </c>
      <c r="AW50" s="264">
        <v>0</v>
      </c>
      <c r="AX50" s="264">
        <v>0</v>
      </c>
      <c r="AY50" s="264">
        <v>0</v>
      </c>
      <c r="AZ50" s="264">
        <v>0</v>
      </c>
      <c r="BA50" s="261">
        <v>0</v>
      </c>
      <c r="BB50" s="264">
        <v>0</v>
      </c>
      <c r="BC50" s="264">
        <v>0</v>
      </c>
      <c r="BD50" s="266">
        <v>0</v>
      </c>
      <c r="BE50" s="266">
        <v>0</v>
      </c>
      <c r="BF50" s="266">
        <v>0</v>
      </c>
      <c r="BG50" s="266">
        <v>0</v>
      </c>
      <c r="BH50" s="267">
        <v>0</v>
      </c>
    </row>
    <row r="51" spans="1:60" hidden="1">
      <c r="A51" s="29">
        <v>4100</v>
      </c>
      <c r="B51" s="36" t="s">
        <v>5</v>
      </c>
      <c r="C51" s="31">
        <v>4199</v>
      </c>
      <c r="D51" s="32">
        <v>3112.5</v>
      </c>
      <c r="E51" s="32">
        <v>3075</v>
      </c>
      <c r="F51" s="32">
        <v>3000</v>
      </c>
      <c r="G51" s="32">
        <v>2925</v>
      </c>
      <c r="H51" s="86">
        <v>2850</v>
      </c>
      <c r="I51" s="32">
        <v>2775</v>
      </c>
      <c r="J51" s="32">
        <v>2700</v>
      </c>
      <c r="K51" s="32">
        <v>2625</v>
      </c>
      <c r="L51" s="32">
        <v>2550</v>
      </c>
      <c r="M51" s="86">
        <v>2475</v>
      </c>
      <c r="N51" s="32">
        <v>2400</v>
      </c>
      <c r="O51" s="32">
        <v>2325</v>
      </c>
      <c r="P51" s="32">
        <v>2250</v>
      </c>
      <c r="Q51" s="32">
        <v>2175</v>
      </c>
      <c r="R51" s="86">
        <v>2100</v>
      </c>
      <c r="S51" s="32">
        <v>2025</v>
      </c>
      <c r="T51" s="32">
        <v>1950</v>
      </c>
      <c r="U51" s="32">
        <v>1875</v>
      </c>
      <c r="V51" s="32">
        <v>1800</v>
      </c>
      <c r="W51" s="86">
        <v>1725</v>
      </c>
      <c r="X51" s="32">
        <v>1650</v>
      </c>
      <c r="Y51" s="32">
        <v>1575</v>
      </c>
      <c r="Z51" s="32">
        <v>1500</v>
      </c>
      <c r="AA51" s="32">
        <v>1425</v>
      </c>
      <c r="AB51" s="86">
        <v>1350</v>
      </c>
      <c r="AC51" s="32">
        <v>1275</v>
      </c>
      <c r="AD51" s="32">
        <v>1200</v>
      </c>
      <c r="AE51" s="32">
        <v>1125</v>
      </c>
      <c r="AF51" s="260">
        <v>1050</v>
      </c>
      <c r="AG51" s="261">
        <v>975</v>
      </c>
      <c r="AH51" s="260">
        <v>900</v>
      </c>
      <c r="AI51" s="260">
        <v>825</v>
      </c>
      <c r="AJ51" s="260">
        <v>750</v>
      </c>
      <c r="AK51" s="260">
        <v>675</v>
      </c>
      <c r="AL51" s="261">
        <v>0</v>
      </c>
      <c r="AM51" s="260">
        <v>0</v>
      </c>
      <c r="AN51" s="260">
        <v>0</v>
      </c>
      <c r="AO51" s="260">
        <v>0</v>
      </c>
      <c r="AP51" s="260">
        <v>0</v>
      </c>
      <c r="AQ51" s="261">
        <v>0</v>
      </c>
      <c r="AR51" s="260">
        <v>0</v>
      </c>
      <c r="AS51" s="260">
        <v>0</v>
      </c>
      <c r="AT51" s="260">
        <v>0</v>
      </c>
      <c r="AU51" s="260">
        <v>0</v>
      </c>
      <c r="AV51" s="261">
        <v>0</v>
      </c>
      <c r="AW51" s="260">
        <v>0</v>
      </c>
      <c r="AX51" s="260">
        <v>0</v>
      </c>
      <c r="AY51" s="260">
        <v>0</v>
      </c>
      <c r="AZ51" s="260">
        <v>0</v>
      </c>
      <c r="BA51" s="261">
        <v>0</v>
      </c>
      <c r="BB51" s="260">
        <v>0</v>
      </c>
      <c r="BC51" s="260">
        <v>0</v>
      </c>
      <c r="BD51" s="262">
        <v>0</v>
      </c>
      <c r="BE51" s="262">
        <v>0</v>
      </c>
      <c r="BF51" s="262">
        <v>0</v>
      </c>
      <c r="BG51" s="262">
        <v>0</v>
      </c>
      <c r="BH51" s="263">
        <v>0</v>
      </c>
    </row>
    <row r="52" spans="1:60" hidden="1">
      <c r="A52" s="76">
        <v>4200</v>
      </c>
      <c r="B52" s="77" t="s">
        <v>5</v>
      </c>
      <c r="C52" s="31">
        <v>4299</v>
      </c>
      <c r="D52" s="32">
        <v>3187.5</v>
      </c>
      <c r="E52" s="32">
        <v>3150</v>
      </c>
      <c r="F52" s="32">
        <v>3075</v>
      </c>
      <c r="G52" s="32">
        <v>3000</v>
      </c>
      <c r="H52" s="86">
        <v>2925</v>
      </c>
      <c r="I52" s="32">
        <v>2850</v>
      </c>
      <c r="J52" s="32">
        <v>2775</v>
      </c>
      <c r="K52" s="32">
        <v>2700</v>
      </c>
      <c r="L52" s="32">
        <v>2625</v>
      </c>
      <c r="M52" s="86">
        <v>2550</v>
      </c>
      <c r="N52" s="32">
        <v>2475</v>
      </c>
      <c r="O52" s="32">
        <v>2400</v>
      </c>
      <c r="P52" s="32">
        <v>2325</v>
      </c>
      <c r="Q52" s="32">
        <v>2250</v>
      </c>
      <c r="R52" s="86">
        <v>2175</v>
      </c>
      <c r="S52" s="32">
        <v>2100</v>
      </c>
      <c r="T52" s="32">
        <v>2025</v>
      </c>
      <c r="U52" s="32">
        <v>1950</v>
      </c>
      <c r="V52" s="32">
        <v>1875</v>
      </c>
      <c r="W52" s="86">
        <v>1800</v>
      </c>
      <c r="X52" s="32">
        <v>1725</v>
      </c>
      <c r="Y52" s="32">
        <v>1650</v>
      </c>
      <c r="Z52" s="32">
        <v>1575</v>
      </c>
      <c r="AA52" s="32">
        <v>1500</v>
      </c>
      <c r="AB52" s="86">
        <v>1425</v>
      </c>
      <c r="AC52" s="32">
        <v>1350</v>
      </c>
      <c r="AD52" s="32">
        <v>1275</v>
      </c>
      <c r="AE52" s="32">
        <v>1200</v>
      </c>
      <c r="AF52" s="260">
        <v>1125</v>
      </c>
      <c r="AG52" s="261">
        <v>1050</v>
      </c>
      <c r="AH52" s="260">
        <v>975</v>
      </c>
      <c r="AI52" s="260">
        <v>900</v>
      </c>
      <c r="AJ52" s="260">
        <v>825</v>
      </c>
      <c r="AK52" s="260">
        <v>750</v>
      </c>
      <c r="AL52" s="261">
        <v>675</v>
      </c>
      <c r="AM52" s="260">
        <v>0</v>
      </c>
      <c r="AN52" s="260">
        <v>0</v>
      </c>
      <c r="AO52" s="260">
        <v>0</v>
      </c>
      <c r="AP52" s="260">
        <v>0</v>
      </c>
      <c r="AQ52" s="261">
        <v>0</v>
      </c>
      <c r="AR52" s="260">
        <v>0</v>
      </c>
      <c r="AS52" s="260">
        <v>0</v>
      </c>
      <c r="AT52" s="260">
        <v>0</v>
      </c>
      <c r="AU52" s="260">
        <v>0</v>
      </c>
      <c r="AV52" s="261">
        <v>0</v>
      </c>
      <c r="AW52" s="260">
        <v>0</v>
      </c>
      <c r="AX52" s="260">
        <v>0</v>
      </c>
      <c r="AY52" s="260">
        <v>0</v>
      </c>
      <c r="AZ52" s="260">
        <v>0</v>
      </c>
      <c r="BA52" s="261">
        <v>0</v>
      </c>
      <c r="BB52" s="260">
        <v>0</v>
      </c>
      <c r="BC52" s="260">
        <v>0</v>
      </c>
      <c r="BD52" s="262">
        <v>0</v>
      </c>
      <c r="BE52" s="262">
        <v>0</v>
      </c>
      <c r="BF52" s="262">
        <v>0</v>
      </c>
      <c r="BG52" s="262">
        <v>0</v>
      </c>
      <c r="BH52" s="263">
        <v>0</v>
      </c>
    </row>
    <row r="53" spans="1:60" hidden="1">
      <c r="A53" s="76">
        <v>4300</v>
      </c>
      <c r="B53" s="77" t="s">
        <v>5</v>
      </c>
      <c r="C53" s="31">
        <v>4399</v>
      </c>
      <c r="D53" s="32">
        <v>3262.5</v>
      </c>
      <c r="E53" s="32">
        <v>3225</v>
      </c>
      <c r="F53" s="32">
        <v>3150</v>
      </c>
      <c r="G53" s="32">
        <v>3075</v>
      </c>
      <c r="H53" s="86">
        <v>3000</v>
      </c>
      <c r="I53" s="32">
        <v>2925</v>
      </c>
      <c r="J53" s="32">
        <v>2850</v>
      </c>
      <c r="K53" s="32">
        <v>2775</v>
      </c>
      <c r="L53" s="32">
        <v>2700</v>
      </c>
      <c r="M53" s="86">
        <v>2625</v>
      </c>
      <c r="N53" s="32">
        <v>2550</v>
      </c>
      <c r="O53" s="32">
        <v>2475</v>
      </c>
      <c r="P53" s="32">
        <v>2400</v>
      </c>
      <c r="Q53" s="32">
        <v>2325</v>
      </c>
      <c r="R53" s="86">
        <v>2250</v>
      </c>
      <c r="S53" s="32">
        <v>2175</v>
      </c>
      <c r="T53" s="32">
        <v>2100</v>
      </c>
      <c r="U53" s="32">
        <v>2025</v>
      </c>
      <c r="V53" s="32">
        <v>1950</v>
      </c>
      <c r="W53" s="86">
        <v>1875</v>
      </c>
      <c r="X53" s="32">
        <v>1800</v>
      </c>
      <c r="Y53" s="32">
        <v>1725</v>
      </c>
      <c r="Z53" s="32">
        <v>1650</v>
      </c>
      <c r="AA53" s="32">
        <v>1575</v>
      </c>
      <c r="AB53" s="86">
        <v>1500</v>
      </c>
      <c r="AC53" s="32">
        <v>1425</v>
      </c>
      <c r="AD53" s="32">
        <v>1350</v>
      </c>
      <c r="AE53" s="32">
        <v>1275</v>
      </c>
      <c r="AF53" s="260">
        <v>1200</v>
      </c>
      <c r="AG53" s="261">
        <v>1125</v>
      </c>
      <c r="AH53" s="260">
        <v>1050</v>
      </c>
      <c r="AI53" s="260">
        <v>975</v>
      </c>
      <c r="AJ53" s="260">
        <v>900</v>
      </c>
      <c r="AK53" s="260">
        <v>825</v>
      </c>
      <c r="AL53" s="261">
        <v>750</v>
      </c>
      <c r="AM53" s="260">
        <v>675</v>
      </c>
      <c r="AN53" s="260">
        <v>0</v>
      </c>
      <c r="AO53" s="260">
        <v>0</v>
      </c>
      <c r="AP53" s="260">
        <v>0</v>
      </c>
      <c r="AQ53" s="261">
        <v>0</v>
      </c>
      <c r="AR53" s="260">
        <v>0</v>
      </c>
      <c r="AS53" s="260">
        <v>0</v>
      </c>
      <c r="AT53" s="260">
        <v>0</v>
      </c>
      <c r="AU53" s="260">
        <v>0</v>
      </c>
      <c r="AV53" s="261">
        <v>0</v>
      </c>
      <c r="AW53" s="260">
        <v>0</v>
      </c>
      <c r="AX53" s="260">
        <v>0</v>
      </c>
      <c r="AY53" s="260">
        <v>0</v>
      </c>
      <c r="AZ53" s="260">
        <v>0</v>
      </c>
      <c r="BA53" s="261">
        <v>0</v>
      </c>
      <c r="BB53" s="260">
        <v>0</v>
      </c>
      <c r="BC53" s="260">
        <v>0</v>
      </c>
      <c r="BD53" s="262">
        <v>0</v>
      </c>
      <c r="BE53" s="262">
        <v>0</v>
      </c>
      <c r="BF53" s="262">
        <v>0</v>
      </c>
      <c r="BG53" s="262">
        <v>0</v>
      </c>
      <c r="BH53" s="263">
        <v>0</v>
      </c>
    </row>
    <row r="54" spans="1:60" hidden="1">
      <c r="A54" s="76">
        <v>4400</v>
      </c>
      <c r="B54" s="77" t="s">
        <v>5</v>
      </c>
      <c r="C54" s="31">
        <v>4499</v>
      </c>
      <c r="D54" s="32">
        <v>3337.5</v>
      </c>
      <c r="E54" s="32">
        <v>3300</v>
      </c>
      <c r="F54" s="32">
        <v>3225</v>
      </c>
      <c r="G54" s="32">
        <v>3150</v>
      </c>
      <c r="H54" s="86">
        <v>3075</v>
      </c>
      <c r="I54" s="32">
        <v>3000</v>
      </c>
      <c r="J54" s="32">
        <v>2925</v>
      </c>
      <c r="K54" s="32">
        <v>2850</v>
      </c>
      <c r="L54" s="32">
        <v>2775</v>
      </c>
      <c r="M54" s="86">
        <v>2700</v>
      </c>
      <c r="N54" s="32">
        <v>2625</v>
      </c>
      <c r="O54" s="32">
        <v>2550</v>
      </c>
      <c r="P54" s="32">
        <v>2475</v>
      </c>
      <c r="Q54" s="32">
        <v>2400</v>
      </c>
      <c r="R54" s="86">
        <v>2325</v>
      </c>
      <c r="S54" s="32">
        <v>2250</v>
      </c>
      <c r="T54" s="32">
        <v>2175</v>
      </c>
      <c r="U54" s="32">
        <v>2100</v>
      </c>
      <c r="V54" s="32">
        <v>2025</v>
      </c>
      <c r="W54" s="86">
        <v>1950</v>
      </c>
      <c r="X54" s="32">
        <v>1875</v>
      </c>
      <c r="Y54" s="32">
        <v>1800</v>
      </c>
      <c r="Z54" s="32">
        <v>1725</v>
      </c>
      <c r="AA54" s="32">
        <v>1650</v>
      </c>
      <c r="AB54" s="86">
        <v>1575</v>
      </c>
      <c r="AC54" s="32">
        <v>1500</v>
      </c>
      <c r="AD54" s="32">
        <v>1425</v>
      </c>
      <c r="AE54" s="32">
        <v>1350</v>
      </c>
      <c r="AF54" s="260">
        <v>1275</v>
      </c>
      <c r="AG54" s="261">
        <v>1200</v>
      </c>
      <c r="AH54" s="260">
        <v>1125</v>
      </c>
      <c r="AI54" s="260">
        <v>1050</v>
      </c>
      <c r="AJ54" s="260">
        <v>975</v>
      </c>
      <c r="AK54" s="260">
        <v>900</v>
      </c>
      <c r="AL54" s="261">
        <v>825</v>
      </c>
      <c r="AM54" s="260">
        <v>750</v>
      </c>
      <c r="AN54" s="260">
        <v>675</v>
      </c>
      <c r="AO54" s="260">
        <v>0</v>
      </c>
      <c r="AP54" s="260">
        <v>0</v>
      </c>
      <c r="AQ54" s="261">
        <v>0</v>
      </c>
      <c r="AR54" s="260">
        <v>0</v>
      </c>
      <c r="AS54" s="260">
        <v>0</v>
      </c>
      <c r="AT54" s="260">
        <v>0</v>
      </c>
      <c r="AU54" s="260">
        <v>0</v>
      </c>
      <c r="AV54" s="261">
        <v>0</v>
      </c>
      <c r="AW54" s="260">
        <v>0</v>
      </c>
      <c r="AX54" s="260">
        <v>0</v>
      </c>
      <c r="AY54" s="260">
        <v>0</v>
      </c>
      <c r="AZ54" s="260">
        <v>0</v>
      </c>
      <c r="BA54" s="261">
        <v>0</v>
      </c>
      <c r="BB54" s="260">
        <v>0</v>
      </c>
      <c r="BC54" s="260">
        <v>0</v>
      </c>
      <c r="BD54" s="262">
        <v>0</v>
      </c>
      <c r="BE54" s="262">
        <v>0</v>
      </c>
      <c r="BF54" s="262">
        <v>0</v>
      </c>
      <c r="BG54" s="262">
        <v>0</v>
      </c>
      <c r="BH54" s="263">
        <v>0</v>
      </c>
    </row>
    <row r="55" spans="1:60" hidden="1">
      <c r="A55" s="79">
        <v>4500</v>
      </c>
      <c r="B55" s="80" t="s">
        <v>5</v>
      </c>
      <c r="C55" s="81">
        <v>4599</v>
      </c>
      <c r="D55" s="82">
        <v>3412.5</v>
      </c>
      <c r="E55" s="82">
        <v>3375</v>
      </c>
      <c r="F55" s="82">
        <v>3300</v>
      </c>
      <c r="G55" s="82">
        <v>3225</v>
      </c>
      <c r="H55" s="86">
        <v>3150</v>
      </c>
      <c r="I55" s="82">
        <v>3075</v>
      </c>
      <c r="J55" s="82">
        <v>3000</v>
      </c>
      <c r="K55" s="82">
        <v>2925</v>
      </c>
      <c r="L55" s="82">
        <v>2850</v>
      </c>
      <c r="M55" s="86">
        <v>2775</v>
      </c>
      <c r="N55" s="82">
        <v>2700</v>
      </c>
      <c r="O55" s="82">
        <v>2625</v>
      </c>
      <c r="P55" s="82">
        <v>2550</v>
      </c>
      <c r="Q55" s="82">
        <v>2475</v>
      </c>
      <c r="R55" s="86">
        <v>2400</v>
      </c>
      <c r="S55" s="82">
        <v>2325</v>
      </c>
      <c r="T55" s="82">
        <v>2250</v>
      </c>
      <c r="U55" s="82">
        <v>2175</v>
      </c>
      <c r="V55" s="82">
        <v>2100</v>
      </c>
      <c r="W55" s="86">
        <v>2025</v>
      </c>
      <c r="X55" s="82">
        <v>1950</v>
      </c>
      <c r="Y55" s="82">
        <v>1875</v>
      </c>
      <c r="Z55" s="82">
        <v>1800</v>
      </c>
      <c r="AA55" s="82">
        <v>1725</v>
      </c>
      <c r="AB55" s="86">
        <v>1650</v>
      </c>
      <c r="AC55" s="82">
        <v>1575</v>
      </c>
      <c r="AD55" s="82">
        <v>1500</v>
      </c>
      <c r="AE55" s="82">
        <v>1425</v>
      </c>
      <c r="AF55" s="264">
        <v>1350</v>
      </c>
      <c r="AG55" s="261">
        <v>1275</v>
      </c>
      <c r="AH55" s="264">
        <v>1200</v>
      </c>
      <c r="AI55" s="264">
        <v>1125</v>
      </c>
      <c r="AJ55" s="264">
        <v>1050</v>
      </c>
      <c r="AK55" s="264">
        <v>975</v>
      </c>
      <c r="AL55" s="261">
        <v>900</v>
      </c>
      <c r="AM55" s="264">
        <v>825</v>
      </c>
      <c r="AN55" s="264">
        <v>750</v>
      </c>
      <c r="AO55" s="264">
        <v>675</v>
      </c>
      <c r="AP55" s="264">
        <v>0</v>
      </c>
      <c r="AQ55" s="261">
        <v>0</v>
      </c>
      <c r="AR55" s="264">
        <v>0</v>
      </c>
      <c r="AS55" s="264">
        <v>0</v>
      </c>
      <c r="AT55" s="264">
        <v>0</v>
      </c>
      <c r="AU55" s="264">
        <v>0</v>
      </c>
      <c r="AV55" s="261">
        <v>0</v>
      </c>
      <c r="AW55" s="264">
        <v>0</v>
      </c>
      <c r="AX55" s="264">
        <v>0</v>
      </c>
      <c r="AY55" s="264">
        <v>0</v>
      </c>
      <c r="AZ55" s="264">
        <v>0</v>
      </c>
      <c r="BA55" s="261">
        <v>0</v>
      </c>
      <c r="BB55" s="264">
        <v>0</v>
      </c>
      <c r="BC55" s="264">
        <v>0</v>
      </c>
      <c r="BD55" s="266">
        <v>0</v>
      </c>
      <c r="BE55" s="266">
        <v>0</v>
      </c>
      <c r="BF55" s="266">
        <v>0</v>
      </c>
      <c r="BG55" s="266">
        <v>0</v>
      </c>
      <c r="BH55" s="267">
        <v>0</v>
      </c>
    </row>
    <row r="56" spans="1:60" hidden="1">
      <c r="A56" s="29">
        <v>4600</v>
      </c>
      <c r="B56" s="36" t="s">
        <v>5</v>
      </c>
      <c r="C56" s="31">
        <v>4699</v>
      </c>
      <c r="D56" s="32">
        <v>3487.5</v>
      </c>
      <c r="E56" s="32">
        <v>3450</v>
      </c>
      <c r="F56" s="32">
        <v>3375</v>
      </c>
      <c r="G56" s="32">
        <v>3300</v>
      </c>
      <c r="H56" s="86">
        <v>3225</v>
      </c>
      <c r="I56" s="32">
        <v>3150</v>
      </c>
      <c r="J56" s="32">
        <v>3075</v>
      </c>
      <c r="K56" s="32">
        <v>3000</v>
      </c>
      <c r="L56" s="32">
        <v>2925</v>
      </c>
      <c r="M56" s="86">
        <v>2850</v>
      </c>
      <c r="N56" s="32">
        <v>2775</v>
      </c>
      <c r="O56" s="32">
        <v>2700</v>
      </c>
      <c r="P56" s="32">
        <v>2625</v>
      </c>
      <c r="Q56" s="32">
        <v>2550</v>
      </c>
      <c r="R56" s="86">
        <v>2475</v>
      </c>
      <c r="S56" s="32">
        <v>2400</v>
      </c>
      <c r="T56" s="32">
        <v>2325</v>
      </c>
      <c r="U56" s="32">
        <v>2250</v>
      </c>
      <c r="V56" s="32">
        <v>2175</v>
      </c>
      <c r="W56" s="86">
        <v>2100</v>
      </c>
      <c r="X56" s="32">
        <v>2025</v>
      </c>
      <c r="Y56" s="32">
        <v>1950</v>
      </c>
      <c r="Z56" s="32">
        <v>1875</v>
      </c>
      <c r="AA56" s="32">
        <v>1800</v>
      </c>
      <c r="AB56" s="86">
        <v>1725</v>
      </c>
      <c r="AC56" s="32">
        <v>1650</v>
      </c>
      <c r="AD56" s="32">
        <v>1575</v>
      </c>
      <c r="AE56" s="32">
        <v>1500</v>
      </c>
      <c r="AF56" s="260">
        <v>1425</v>
      </c>
      <c r="AG56" s="261">
        <v>1350</v>
      </c>
      <c r="AH56" s="260">
        <v>1275</v>
      </c>
      <c r="AI56" s="260">
        <v>1200</v>
      </c>
      <c r="AJ56" s="260">
        <v>1125</v>
      </c>
      <c r="AK56" s="260">
        <v>1050</v>
      </c>
      <c r="AL56" s="261">
        <v>975</v>
      </c>
      <c r="AM56" s="260">
        <v>900</v>
      </c>
      <c r="AN56" s="260">
        <v>825</v>
      </c>
      <c r="AO56" s="260">
        <v>750</v>
      </c>
      <c r="AP56" s="260">
        <v>675</v>
      </c>
      <c r="AQ56" s="261">
        <v>0</v>
      </c>
      <c r="AR56" s="260">
        <v>0</v>
      </c>
      <c r="AS56" s="260">
        <v>0</v>
      </c>
      <c r="AT56" s="260">
        <v>0</v>
      </c>
      <c r="AU56" s="260">
        <v>0</v>
      </c>
      <c r="AV56" s="261">
        <v>0</v>
      </c>
      <c r="AW56" s="260">
        <v>0</v>
      </c>
      <c r="AX56" s="260">
        <v>0</v>
      </c>
      <c r="AY56" s="260">
        <v>0</v>
      </c>
      <c r="AZ56" s="260">
        <v>0</v>
      </c>
      <c r="BA56" s="261">
        <v>0</v>
      </c>
      <c r="BB56" s="260">
        <v>0</v>
      </c>
      <c r="BC56" s="260">
        <v>0</v>
      </c>
      <c r="BD56" s="262">
        <v>0</v>
      </c>
      <c r="BE56" s="262">
        <v>0</v>
      </c>
      <c r="BF56" s="262">
        <v>0</v>
      </c>
      <c r="BG56" s="262">
        <v>0</v>
      </c>
      <c r="BH56" s="263">
        <v>0</v>
      </c>
    </row>
    <row r="57" spans="1:60" hidden="1">
      <c r="A57" s="29">
        <v>4700</v>
      </c>
      <c r="B57" s="36" t="s">
        <v>5</v>
      </c>
      <c r="C57" s="31">
        <v>4799</v>
      </c>
      <c r="D57" s="32">
        <v>3562.5</v>
      </c>
      <c r="E57" s="32">
        <v>3525</v>
      </c>
      <c r="F57" s="32">
        <v>3450</v>
      </c>
      <c r="G57" s="32">
        <v>3375</v>
      </c>
      <c r="H57" s="86">
        <v>3300</v>
      </c>
      <c r="I57" s="32">
        <v>3225</v>
      </c>
      <c r="J57" s="32">
        <v>3150</v>
      </c>
      <c r="K57" s="32">
        <v>3075</v>
      </c>
      <c r="L57" s="32">
        <v>3000</v>
      </c>
      <c r="M57" s="86">
        <v>2925</v>
      </c>
      <c r="N57" s="32">
        <v>2850</v>
      </c>
      <c r="O57" s="32">
        <v>2775</v>
      </c>
      <c r="P57" s="32">
        <v>2700</v>
      </c>
      <c r="Q57" s="32">
        <v>2625</v>
      </c>
      <c r="R57" s="86">
        <v>2550</v>
      </c>
      <c r="S57" s="32">
        <v>2475</v>
      </c>
      <c r="T57" s="32">
        <v>2400</v>
      </c>
      <c r="U57" s="32">
        <v>2325</v>
      </c>
      <c r="V57" s="32">
        <v>2250</v>
      </c>
      <c r="W57" s="86">
        <v>2175</v>
      </c>
      <c r="X57" s="32">
        <v>2100</v>
      </c>
      <c r="Y57" s="32">
        <v>2025</v>
      </c>
      <c r="Z57" s="32">
        <v>1950</v>
      </c>
      <c r="AA57" s="32">
        <v>1875</v>
      </c>
      <c r="AB57" s="86">
        <v>1800</v>
      </c>
      <c r="AC57" s="32">
        <v>1725</v>
      </c>
      <c r="AD57" s="32">
        <v>1650</v>
      </c>
      <c r="AE57" s="32">
        <v>1575</v>
      </c>
      <c r="AF57" s="260">
        <v>1500</v>
      </c>
      <c r="AG57" s="261">
        <v>1425</v>
      </c>
      <c r="AH57" s="260">
        <v>1350</v>
      </c>
      <c r="AI57" s="260">
        <v>1275</v>
      </c>
      <c r="AJ57" s="260">
        <v>1200</v>
      </c>
      <c r="AK57" s="260">
        <v>1125</v>
      </c>
      <c r="AL57" s="261">
        <v>1050</v>
      </c>
      <c r="AM57" s="260">
        <v>975</v>
      </c>
      <c r="AN57" s="260">
        <v>900</v>
      </c>
      <c r="AO57" s="260">
        <v>825</v>
      </c>
      <c r="AP57" s="260">
        <v>750</v>
      </c>
      <c r="AQ57" s="261">
        <v>675</v>
      </c>
      <c r="AR57" s="260">
        <v>0</v>
      </c>
      <c r="AS57" s="260">
        <v>0</v>
      </c>
      <c r="AT57" s="260">
        <v>0</v>
      </c>
      <c r="AU57" s="260">
        <v>0</v>
      </c>
      <c r="AV57" s="261">
        <v>0</v>
      </c>
      <c r="AW57" s="260">
        <v>0</v>
      </c>
      <c r="AX57" s="260">
        <v>0</v>
      </c>
      <c r="AY57" s="260">
        <v>0</v>
      </c>
      <c r="AZ57" s="260">
        <v>0</v>
      </c>
      <c r="BA57" s="261">
        <v>0</v>
      </c>
      <c r="BB57" s="260">
        <v>0</v>
      </c>
      <c r="BC57" s="260">
        <v>0</v>
      </c>
      <c r="BD57" s="262">
        <v>0</v>
      </c>
      <c r="BE57" s="262">
        <v>0</v>
      </c>
      <c r="BF57" s="262">
        <v>0</v>
      </c>
      <c r="BG57" s="262">
        <v>0</v>
      </c>
      <c r="BH57" s="263">
        <v>0</v>
      </c>
    </row>
    <row r="58" spans="1:60" hidden="1">
      <c r="A58" s="29">
        <v>4800</v>
      </c>
      <c r="B58" s="36" t="s">
        <v>5</v>
      </c>
      <c r="C58" s="31">
        <v>4899</v>
      </c>
      <c r="D58" s="32">
        <v>3637.5</v>
      </c>
      <c r="E58" s="32">
        <v>3600</v>
      </c>
      <c r="F58" s="32">
        <v>3525</v>
      </c>
      <c r="G58" s="32">
        <v>3450</v>
      </c>
      <c r="H58" s="86">
        <v>3375</v>
      </c>
      <c r="I58" s="32">
        <v>3300</v>
      </c>
      <c r="J58" s="32">
        <v>3225</v>
      </c>
      <c r="K58" s="32">
        <v>3150</v>
      </c>
      <c r="L58" s="32">
        <v>3075</v>
      </c>
      <c r="M58" s="86">
        <v>3000</v>
      </c>
      <c r="N58" s="32">
        <v>2925</v>
      </c>
      <c r="O58" s="32">
        <v>2850</v>
      </c>
      <c r="P58" s="32">
        <v>2775</v>
      </c>
      <c r="Q58" s="32">
        <v>2700</v>
      </c>
      <c r="R58" s="86">
        <v>2625</v>
      </c>
      <c r="S58" s="32">
        <v>2550</v>
      </c>
      <c r="T58" s="32">
        <v>2475</v>
      </c>
      <c r="U58" s="32">
        <v>2400</v>
      </c>
      <c r="V58" s="32">
        <v>2325</v>
      </c>
      <c r="W58" s="86">
        <v>2250</v>
      </c>
      <c r="X58" s="32">
        <v>2175</v>
      </c>
      <c r="Y58" s="32">
        <v>2100</v>
      </c>
      <c r="Z58" s="32">
        <v>2025</v>
      </c>
      <c r="AA58" s="32">
        <v>1950</v>
      </c>
      <c r="AB58" s="86">
        <v>1875</v>
      </c>
      <c r="AC58" s="32">
        <v>1800</v>
      </c>
      <c r="AD58" s="32">
        <v>1725</v>
      </c>
      <c r="AE58" s="32">
        <v>1650</v>
      </c>
      <c r="AF58" s="260">
        <v>1575</v>
      </c>
      <c r="AG58" s="261">
        <v>1500</v>
      </c>
      <c r="AH58" s="260">
        <v>1425</v>
      </c>
      <c r="AI58" s="260">
        <v>1350</v>
      </c>
      <c r="AJ58" s="260">
        <v>1275</v>
      </c>
      <c r="AK58" s="260">
        <v>1200</v>
      </c>
      <c r="AL58" s="261">
        <v>1125</v>
      </c>
      <c r="AM58" s="260">
        <v>1050</v>
      </c>
      <c r="AN58" s="260">
        <v>975</v>
      </c>
      <c r="AO58" s="260">
        <v>900</v>
      </c>
      <c r="AP58" s="260">
        <v>825</v>
      </c>
      <c r="AQ58" s="261">
        <v>750</v>
      </c>
      <c r="AR58" s="260">
        <v>675</v>
      </c>
      <c r="AS58" s="260">
        <v>0</v>
      </c>
      <c r="AT58" s="260">
        <v>0</v>
      </c>
      <c r="AU58" s="260">
        <v>0</v>
      </c>
      <c r="AV58" s="261">
        <v>0</v>
      </c>
      <c r="AW58" s="260">
        <v>0</v>
      </c>
      <c r="AX58" s="260">
        <v>0</v>
      </c>
      <c r="AY58" s="260">
        <v>0</v>
      </c>
      <c r="AZ58" s="260">
        <v>0</v>
      </c>
      <c r="BA58" s="261">
        <v>0</v>
      </c>
      <c r="BB58" s="260">
        <v>0</v>
      </c>
      <c r="BC58" s="260">
        <v>0</v>
      </c>
      <c r="BD58" s="262">
        <v>0</v>
      </c>
      <c r="BE58" s="262">
        <v>0</v>
      </c>
      <c r="BF58" s="262">
        <v>0</v>
      </c>
      <c r="BG58" s="262">
        <v>0</v>
      </c>
      <c r="BH58" s="263">
        <v>0</v>
      </c>
    </row>
    <row r="59" spans="1:60" hidden="1">
      <c r="A59" s="29">
        <v>4900</v>
      </c>
      <c r="B59" s="36" t="s">
        <v>5</v>
      </c>
      <c r="C59" s="31">
        <v>4999</v>
      </c>
      <c r="D59" s="32">
        <v>3712.5</v>
      </c>
      <c r="E59" s="32">
        <v>3675</v>
      </c>
      <c r="F59" s="32">
        <v>3600</v>
      </c>
      <c r="G59" s="32">
        <v>3525</v>
      </c>
      <c r="H59" s="86">
        <v>3450</v>
      </c>
      <c r="I59" s="32">
        <v>3375</v>
      </c>
      <c r="J59" s="32">
        <v>3300</v>
      </c>
      <c r="K59" s="32">
        <v>3225</v>
      </c>
      <c r="L59" s="32">
        <v>3150</v>
      </c>
      <c r="M59" s="86">
        <v>3075</v>
      </c>
      <c r="N59" s="32">
        <v>3000</v>
      </c>
      <c r="O59" s="32">
        <v>2925</v>
      </c>
      <c r="P59" s="32">
        <v>2850</v>
      </c>
      <c r="Q59" s="32">
        <v>2775</v>
      </c>
      <c r="R59" s="86">
        <v>2700</v>
      </c>
      <c r="S59" s="32">
        <v>2625</v>
      </c>
      <c r="T59" s="32">
        <v>2550</v>
      </c>
      <c r="U59" s="32">
        <v>2475</v>
      </c>
      <c r="V59" s="32">
        <v>2400</v>
      </c>
      <c r="W59" s="86">
        <v>2325</v>
      </c>
      <c r="X59" s="32">
        <v>2250</v>
      </c>
      <c r="Y59" s="32">
        <v>2175</v>
      </c>
      <c r="Z59" s="32">
        <v>2100</v>
      </c>
      <c r="AA59" s="32">
        <v>2025</v>
      </c>
      <c r="AB59" s="86">
        <v>1950</v>
      </c>
      <c r="AC59" s="32">
        <v>1875</v>
      </c>
      <c r="AD59" s="32">
        <v>1800</v>
      </c>
      <c r="AE59" s="32">
        <v>1725</v>
      </c>
      <c r="AF59" s="260">
        <v>1650</v>
      </c>
      <c r="AG59" s="261">
        <v>1575</v>
      </c>
      <c r="AH59" s="260">
        <v>1500</v>
      </c>
      <c r="AI59" s="260">
        <v>1425</v>
      </c>
      <c r="AJ59" s="260">
        <v>1350</v>
      </c>
      <c r="AK59" s="260">
        <v>1275</v>
      </c>
      <c r="AL59" s="261">
        <v>1200</v>
      </c>
      <c r="AM59" s="260">
        <v>1125</v>
      </c>
      <c r="AN59" s="260">
        <v>1050</v>
      </c>
      <c r="AO59" s="260">
        <v>975</v>
      </c>
      <c r="AP59" s="260">
        <v>900</v>
      </c>
      <c r="AQ59" s="261">
        <v>825</v>
      </c>
      <c r="AR59" s="260">
        <v>750</v>
      </c>
      <c r="AS59" s="260">
        <v>675</v>
      </c>
      <c r="AT59" s="260">
        <v>0</v>
      </c>
      <c r="AU59" s="260">
        <v>0</v>
      </c>
      <c r="AV59" s="261">
        <v>0</v>
      </c>
      <c r="AW59" s="260">
        <v>0</v>
      </c>
      <c r="AX59" s="260">
        <v>0</v>
      </c>
      <c r="AY59" s="260">
        <v>0</v>
      </c>
      <c r="AZ59" s="260">
        <v>0</v>
      </c>
      <c r="BA59" s="261">
        <v>0</v>
      </c>
      <c r="BB59" s="260">
        <v>0</v>
      </c>
      <c r="BC59" s="260">
        <v>0</v>
      </c>
      <c r="BD59" s="262">
        <v>0</v>
      </c>
      <c r="BE59" s="262">
        <v>0</v>
      </c>
      <c r="BF59" s="262">
        <v>0</v>
      </c>
      <c r="BG59" s="262">
        <v>0</v>
      </c>
      <c r="BH59" s="263">
        <v>0</v>
      </c>
    </row>
    <row r="60" spans="1:60" hidden="1">
      <c r="A60" s="79">
        <v>5000</v>
      </c>
      <c r="B60" s="80" t="s">
        <v>5</v>
      </c>
      <c r="C60" s="81">
        <v>5099</v>
      </c>
      <c r="D60" s="82">
        <v>3787.5</v>
      </c>
      <c r="E60" s="82">
        <v>3750</v>
      </c>
      <c r="F60" s="82">
        <v>3675</v>
      </c>
      <c r="G60" s="82">
        <v>3600</v>
      </c>
      <c r="H60" s="86">
        <v>3525</v>
      </c>
      <c r="I60" s="82">
        <v>3450</v>
      </c>
      <c r="J60" s="82">
        <v>3375</v>
      </c>
      <c r="K60" s="82">
        <v>3300</v>
      </c>
      <c r="L60" s="82">
        <v>3225</v>
      </c>
      <c r="M60" s="86">
        <v>3150</v>
      </c>
      <c r="N60" s="82">
        <v>3075</v>
      </c>
      <c r="O60" s="82">
        <v>3000</v>
      </c>
      <c r="P60" s="82">
        <v>2925</v>
      </c>
      <c r="Q60" s="82">
        <v>2850</v>
      </c>
      <c r="R60" s="86">
        <v>2775</v>
      </c>
      <c r="S60" s="82">
        <v>2700</v>
      </c>
      <c r="T60" s="82">
        <v>2625</v>
      </c>
      <c r="U60" s="82">
        <v>2550</v>
      </c>
      <c r="V60" s="82">
        <v>2475</v>
      </c>
      <c r="W60" s="86">
        <v>2400</v>
      </c>
      <c r="X60" s="82">
        <v>2325</v>
      </c>
      <c r="Y60" s="82">
        <v>2250</v>
      </c>
      <c r="Z60" s="82">
        <v>2175</v>
      </c>
      <c r="AA60" s="82">
        <v>2100</v>
      </c>
      <c r="AB60" s="86">
        <v>2025</v>
      </c>
      <c r="AC60" s="82">
        <v>1950</v>
      </c>
      <c r="AD60" s="82">
        <v>1875</v>
      </c>
      <c r="AE60" s="82">
        <v>1800</v>
      </c>
      <c r="AF60" s="264">
        <v>1725</v>
      </c>
      <c r="AG60" s="261">
        <v>1650</v>
      </c>
      <c r="AH60" s="264">
        <v>1575</v>
      </c>
      <c r="AI60" s="264">
        <v>1500</v>
      </c>
      <c r="AJ60" s="264">
        <v>1425</v>
      </c>
      <c r="AK60" s="264">
        <v>1350</v>
      </c>
      <c r="AL60" s="261">
        <v>1275</v>
      </c>
      <c r="AM60" s="264">
        <v>1200</v>
      </c>
      <c r="AN60" s="264">
        <v>1125</v>
      </c>
      <c r="AO60" s="264">
        <v>1050</v>
      </c>
      <c r="AP60" s="264">
        <v>975</v>
      </c>
      <c r="AQ60" s="261">
        <v>900</v>
      </c>
      <c r="AR60" s="264">
        <v>825</v>
      </c>
      <c r="AS60" s="264">
        <v>750</v>
      </c>
      <c r="AT60" s="264">
        <v>675</v>
      </c>
      <c r="AU60" s="264">
        <v>0</v>
      </c>
      <c r="AV60" s="261">
        <v>0</v>
      </c>
      <c r="AW60" s="264">
        <v>0</v>
      </c>
      <c r="AX60" s="264">
        <v>0</v>
      </c>
      <c r="AY60" s="264">
        <v>0</v>
      </c>
      <c r="AZ60" s="264">
        <v>0</v>
      </c>
      <c r="BA60" s="261">
        <v>0</v>
      </c>
      <c r="BB60" s="264">
        <v>0</v>
      </c>
      <c r="BC60" s="264">
        <v>0</v>
      </c>
      <c r="BD60" s="266">
        <v>0</v>
      </c>
      <c r="BE60" s="266">
        <v>0</v>
      </c>
      <c r="BF60" s="266">
        <v>0</v>
      </c>
      <c r="BG60" s="266">
        <v>0</v>
      </c>
      <c r="BH60" s="267">
        <v>0</v>
      </c>
    </row>
    <row r="61" spans="1:60" hidden="1">
      <c r="A61" s="29">
        <v>5100</v>
      </c>
      <c r="B61" s="36" t="s">
        <v>5</v>
      </c>
      <c r="C61" s="31">
        <v>5199</v>
      </c>
      <c r="D61" s="32">
        <v>3862.5</v>
      </c>
      <c r="E61" s="32">
        <v>3825</v>
      </c>
      <c r="F61" s="32">
        <v>3750</v>
      </c>
      <c r="G61" s="32">
        <v>3675</v>
      </c>
      <c r="H61" s="86">
        <v>3600</v>
      </c>
      <c r="I61" s="32">
        <v>3525</v>
      </c>
      <c r="J61" s="32">
        <v>3450</v>
      </c>
      <c r="K61" s="32">
        <v>3375</v>
      </c>
      <c r="L61" s="32">
        <v>3300</v>
      </c>
      <c r="M61" s="86">
        <v>3225</v>
      </c>
      <c r="N61" s="32">
        <v>3150</v>
      </c>
      <c r="O61" s="32">
        <v>3075</v>
      </c>
      <c r="P61" s="32">
        <v>3000</v>
      </c>
      <c r="Q61" s="32">
        <v>2925</v>
      </c>
      <c r="R61" s="86">
        <v>2850</v>
      </c>
      <c r="S61" s="32">
        <v>2775</v>
      </c>
      <c r="T61" s="32">
        <v>2700</v>
      </c>
      <c r="U61" s="32">
        <v>2625</v>
      </c>
      <c r="V61" s="32">
        <v>2550</v>
      </c>
      <c r="W61" s="86">
        <v>2475</v>
      </c>
      <c r="X61" s="32">
        <v>2400</v>
      </c>
      <c r="Y61" s="32">
        <v>2325</v>
      </c>
      <c r="Z61" s="32">
        <v>2250</v>
      </c>
      <c r="AA61" s="32">
        <v>2175</v>
      </c>
      <c r="AB61" s="86">
        <v>2100</v>
      </c>
      <c r="AC61" s="32">
        <v>2025</v>
      </c>
      <c r="AD61" s="32">
        <v>1950</v>
      </c>
      <c r="AE61" s="32">
        <v>1875</v>
      </c>
      <c r="AF61" s="260">
        <v>1800</v>
      </c>
      <c r="AG61" s="261">
        <v>1725</v>
      </c>
      <c r="AH61" s="260">
        <v>1650</v>
      </c>
      <c r="AI61" s="260">
        <v>1575</v>
      </c>
      <c r="AJ61" s="260">
        <v>1500</v>
      </c>
      <c r="AK61" s="260">
        <v>1425</v>
      </c>
      <c r="AL61" s="261">
        <v>1350</v>
      </c>
      <c r="AM61" s="260">
        <v>1275</v>
      </c>
      <c r="AN61" s="260">
        <v>1200</v>
      </c>
      <c r="AO61" s="260">
        <v>1125</v>
      </c>
      <c r="AP61" s="260">
        <v>1050</v>
      </c>
      <c r="AQ61" s="261">
        <v>975</v>
      </c>
      <c r="AR61" s="260">
        <v>900</v>
      </c>
      <c r="AS61" s="260">
        <v>825</v>
      </c>
      <c r="AT61" s="260">
        <v>750</v>
      </c>
      <c r="AU61" s="260">
        <v>675</v>
      </c>
      <c r="AV61" s="261">
        <v>0</v>
      </c>
      <c r="AW61" s="260">
        <v>0</v>
      </c>
      <c r="AX61" s="260">
        <v>0</v>
      </c>
      <c r="AY61" s="260">
        <v>0</v>
      </c>
      <c r="AZ61" s="260">
        <v>0</v>
      </c>
      <c r="BA61" s="261">
        <v>0</v>
      </c>
      <c r="BB61" s="260">
        <v>0</v>
      </c>
      <c r="BC61" s="260">
        <v>0</v>
      </c>
      <c r="BD61" s="262">
        <v>0</v>
      </c>
      <c r="BE61" s="262">
        <v>0</v>
      </c>
      <c r="BF61" s="262">
        <v>0</v>
      </c>
      <c r="BG61" s="262">
        <v>0</v>
      </c>
      <c r="BH61" s="263">
        <v>0</v>
      </c>
    </row>
    <row r="62" spans="1:60" hidden="1">
      <c r="A62" s="76">
        <v>5200</v>
      </c>
      <c r="B62" s="77" t="s">
        <v>5</v>
      </c>
      <c r="C62" s="31">
        <v>5299</v>
      </c>
      <c r="D62" s="32">
        <v>3937.5</v>
      </c>
      <c r="E62" s="32">
        <v>3900</v>
      </c>
      <c r="F62" s="32">
        <v>3825</v>
      </c>
      <c r="G62" s="32">
        <v>3750</v>
      </c>
      <c r="H62" s="86">
        <v>3675</v>
      </c>
      <c r="I62" s="32">
        <v>3600</v>
      </c>
      <c r="J62" s="32">
        <v>3525</v>
      </c>
      <c r="K62" s="32">
        <v>3450</v>
      </c>
      <c r="L62" s="32">
        <v>3375</v>
      </c>
      <c r="M62" s="86">
        <v>3300</v>
      </c>
      <c r="N62" s="32">
        <v>3225</v>
      </c>
      <c r="O62" s="32">
        <v>3150</v>
      </c>
      <c r="P62" s="32">
        <v>3075</v>
      </c>
      <c r="Q62" s="32">
        <v>3000</v>
      </c>
      <c r="R62" s="86">
        <v>2925</v>
      </c>
      <c r="S62" s="32">
        <v>2850</v>
      </c>
      <c r="T62" s="32">
        <v>2775</v>
      </c>
      <c r="U62" s="32">
        <v>2700</v>
      </c>
      <c r="V62" s="32">
        <v>2625</v>
      </c>
      <c r="W62" s="86">
        <v>2550</v>
      </c>
      <c r="X62" s="32">
        <v>2475</v>
      </c>
      <c r="Y62" s="32">
        <v>2400</v>
      </c>
      <c r="Z62" s="32">
        <v>2325</v>
      </c>
      <c r="AA62" s="32">
        <v>2250</v>
      </c>
      <c r="AB62" s="86">
        <v>2175</v>
      </c>
      <c r="AC62" s="32">
        <v>2100</v>
      </c>
      <c r="AD62" s="32">
        <v>2025</v>
      </c>
      <c r="AE62" s="32">
        <v>1950</v>
      </c>
      <c r="AF62" s="260">
        <v>1875</v>
      </c>
      <c r="AG62" s="261">
        <v>1800</v>
      </c>
      <c r="AH62" s="260">
        <v>1725</v>
      </c>
      <c r="AI62" s="260">
        <v>1650</v>
      </c>
      <c r="AJ62" s="260">
        <v>1575</v>
      </c>
      <c r="AK62" s="260">
        <v>1500</v>
      </c>
      <c r="AL62" s="261">
        <v>1425</v>
      </c>
      <c r="AM62" s="260">
        <v>1350</v>
      </c>
      <c r="AN62" s="260">
        <v>1275</v>
      </c>
      <c r="AO62" s="260">
        <v>1200</v>
      </c>
      <c r="AP62" s="260">
        <v>1125</v>
      </c>
      <c r="AQ62" s="261">
        <v>1050</v>
      </c>
      <c r="AR62" s="260">
        <v>975</v>
      </c>
      <c r="AS62" s="260">
        <v>900</v>
      </c>
      <c r="AT62" s="260">
        <v>825</v>
      </c>
      <c r="AU62" s="260">
        <v>750</v>
      </c>
      <c r="AV62" s="261">
        <v>675</v>
      </c>
      <c r="AW62" s="260">
        <v>0</v>
      </c>
      <c r="AX62" s="260">
        <v>0</v>
      </c>
      <c r="AY62" s="260">
        <v>0</v>
      </c>
      <c r="AZ62" s="260">
        <v>0</v>
      </c>
      <c r="BA62" s="261">
        <v>0</v>
      </c>
      <c r="BB62" s="260">
        <v>0</v>
      </c>
      <c r="BC62" s="260">
        <v>0</v>
      </c>
      <c r="BD62" s="262">
        <v>0</v>
      </c>
      <c r="BE62" s="262">
        <v>0</v>
      </c>
      <c r="BF62" s="262">
        <v>0</v>
      </c>
      <c r="BG62" s="262">
        <v>0</v>
      </c>
      <c r="BH62" s="263">
        <v>0</v>
      </c>
    </row>
    <row r="63" spans="1:60" hidden="1">
      <c r="A63" s="76">
        <v>5300</v>
      </c>
      <c r="B63" s="77" t="s">
        <v>5</v>
      </c>
      <c r="C63" s="31">
        <v>5399</v>
      </c>
      <c r="D63" s="32">
        <v>4012.5</v>
      </c>
      <c r="E63" s="32">
        <v>3975</v>
      </c>
      <c r="F63" s="32">
        <v>3900</v>
      </c>
      <c r="G63" s="32">
        <v>3825</v>
      </c>
      <c r="H63" s="86">
        <v>3750</v>
      </c>
      <c r="I63" s="32">
        <v>3675</v>
      </c>
      <c r="J63" s="32">
        <v>3600</v>
      </c>
      <c r="K63" s="32">
        <v>3525</v>
      </c>
      <c r="L63" s="32">
        <v>3450</v>
      </c>
      <c r="M63" s="86">
        <v>3375</v>
      </c>
      <c r="N63" s="32">
        <v>3300</v>
      </c>
      <c r="O63" s="32">
        <v>3225</v>
      </c>
      <c r="P63" s="32">
        <v>3150</v>
      </c>
      <c r="Q63" s="32">
        <v>3075</v>
      </c>
      <c r="R63" s="86">
        <v>3000</v>
      </c>
      <c r="S63" s="32">
        <v>2925</v>
      </c>
      <c r="T63" s="32">
        <v>2850</v>
      </c>
      <c r="U63" s="32">
        <v>2775</v>
      </c>
      <c r="V63" s="32">
        <v>2700</v>
      </c>
      <c r="W63" s="86">
        <v>2625</v>
      </c>
      <c r="X63" s="32">
        <v>2550</v>
      </c>
      <c r="Y63" s="32">
        <v>2475</v>
      </c>
      <c r="Z63" s="32">
        <v>2400</v>
      </c>
      <c r="AA63" s="32">
        <v>2325</v>
      </c>
      <c r="AB63" s="86">
        <v>2250</v>
      </c>
      <c r="AC63" s="32">
        <v>2175</v>
      </c>
      <c r="AD63" s="32">
        <v>2100</v>
      </c>
      <c r="AE63" s="32">
        <v>2025</v>
      </c>
      <c r="AF63" s="260">
        <v>1950</v>
      </c>
      <c r="AG63" s="261">
        <v>1875</v>
      </c>
      <c r="AH63" s="260">
        <v>1800</v>
      </c>
      <c r="AI63" s="260">
        <v>1725</v>
      </c>
      <c r="AJ63" s="260">
        <v>1650</v>
      </c>
      <c r="AK63" s="260">
        <v>1575</v>
      </c>
      <c r="AL63" s="261">
        <v>1500</v>
      </c>
      <c r="AM63" s="260">
        <v>1425</v>
      </c>
      <c r="AN63" s="260">
        <v>1350</v>
      </c>
      <c r="AO63" s="260">
        <v>1275</v>
      </c>
      <c r="AP63" s="260">
        <v>1200</v>
      </c>
      <c r="AQ63" s="261">
        <v>1125</v>
      </c>
      <c r="AR63" s="260">
        <v>1050</v>
      </c>
      <c r="AS63" s="260">
        <v>975</v>
      </c>
      <c r="AT63" s="260">
        <v>900</v>
      </c>
      <c r="AU63" s="260">
        <v>825</v>
      </c>
      <c r="AV63" s="261">
        <v>750</v>
      </c>
      <c r="AW63" s="260">
        <v>675</v>
      </c>
      <c r="AX63" s="260">
        <v>0</v>
      </c>
      <c r="AY63" s="260">
        <v>0</v>
      </c>
      <c r="AZ63" s="260">
        <v>0</v>
      </c>
      <c r="BA63" s="261">
        <v>0</v>
      </c>
      <c r="BB63" s="260">
        <v>0</v>
      </c>
      <c r="BC63" s="260">
        <v>0</v>
      </c>
      <c r="BD63" s="262">
        <v>0</v>
      </c>
      <c r="BE63" s="262">
        <v>0</v>
      </c>
      <c r="BF63" s="262">
        <v>0</v>
      </c>
      <c r="BG63" s="262">
        <v>0</v>
      </c>
      <c r="BH63" s="263">
        <v>0</v>
      </c>
    </row>
    <row r="64" spans="1:60" hidden="1">
      <c r="A64" s="76">
        <v>5400</v>
      </c>
      <c r="B64" s="77" t="s">
        <v>5</v>
      </c>
      <c r="C64" s="31">
        <v>5499</v>
      </c>
      <c r="D64" s="32">
        <v>4087.5</v>
      </c>
      <c r="E64" s="32">
        <v>4050</v>
      </c>
      <c r="F64" s="32">
        <v>3975</v>
      </c>
      <c r="G64" s="32">
        <v>3900</v>
      </c>
      <c r="H64" s="86">
        <v>3825</v>
      </c>
      <c r="I64" s="32">
        <v>3750</v>
      </c>
      <c r="J64" s="32">
        <v>3675</v>
      </c>
      <c r="K64" s="32">
        <v>3600</v>
      </c>
      <c r="L64" s="32">
        <v>3525</v>
      </c>
      <c r="M64" s="86">
        <v>3450</v>
      </c>
      <c r="N64" s="32">
        <v>3375</v>
      </c>
      <c r="O64" s="32">
        <v>3300</v>
      </c>
      <c r="P64" s="32">
        <v>3225</v>
      </c>
      <c r="Q64" s="32">
        <v>3150</v>
      </c>
      <c r="R64" s="86">
        <v>3075</v>
      </c>
      <c r="S64" s="32">
        <v>3000</v>
      </c>
      <c r="T64" s="32">
        <v>2925</v>
      </c>
      <c r="U64" s="32">
        <v>2850</v>
      </c>
      <c r="V64" s="32">
        <v>2775</v>
      </c>
      <c r="W64" s="86">
        <v>2700</v>
      </c>
      <c r="X64" s="32">
        <v>2625</v>
      </c>
      <c r="Y64" s="32">
        <v>2550</v>
      </c>
      <c r="Z64" s="32">
        <v>2475</v>
      </c>
      <c r="AA64" s="32">
        <v>2400</v>
      </c>
      <c r="AB64" s="86">
        <v>2325</v>
      </c>
      <c r="AC64" s="32">
        <v>2250</v>
      </c>
      <c r="AD64" s="32">
        <v>2175</v>
      </c>
      <c r="AE64" s="32">
        <v>2100</v>
      </c>
      <c r="AF64" s="260">
        <v>2025</v>
      </c>
      <c r="AG64" s="261">
        <v>1950</v>
      </c>
      <c r="AH64" s="260">
        <v>1875</v>
      </c>
      <c r="AI64" s="260">
        <v>1800</v>
      </c>
      <c r="AJ64" s="260">
        <v>1725</v>
      </c>
      <c r="AK64" s="260">
        <v>1650</v>
      </c>
      <c r="AL64" s="261">
        <v>1575</v>
      </c>
      <c r="AM64" s="260">
        <v>1500</v>
      </c>
      <c r="AN64" s="260">
        <v>1425</v>
      </c>
      <c r="AO64" s="260">
        <v>1350</v>
      </c>
      <c r="AP64" s="260">
        <v>1275</v>
      </c>
      <c r="AQ64" s="261">
        <v>1200</v>
      </c>
      <c r="AR64" s="260">
        <v>1125</v>
      </c>
      <c r="AS64" s="260">
        <v>1050</v>
      </c>
      <c r="AT64" s="260">
        <v>975</v>
      </c>
      <c r="AU64" s="260">
        <v>900</v>
      </c>
      <c r="AV64" s="261">
        <v>825</v>
      </c>
      <c r="AW64" s="260">
        <v>750</v>
      </c>
      <c r="AX64" s="260">
        <v>675</v>
      </c>
      <c r="AY64" s="260">
        <v>0</v>
      </c>
      <c r="AZ64" s="260">
        <v>0</v>
      </c>
      <c r="BA64" s="261">
        <v>0</v>
      </c>
      <c r="BB64" s="260">
        <v>0</v>
      </c>
      <c r="BC64" s="260">
        <v>0</v>
      </c>
      <c r="BD64" s="262">
        <v>0</v>
      </c>
      <c r="BE64" s="262">
        <v>0</v>
      </c>
      <c r="BF64" s="262">
        <v>0</v>
      </c>
      <c r="BG64" s="262">
        <v>0</v>
      </c>
      <c r="BH64" s="263">
        <v>0</v>
      </c>
    </row>
    <row r="65" spans="1:60" hidden="1">
      <c r="A65" s="79">
        <v>5500</v>
      </c>
      <c r="B65" s="95" t="s">
        <v>5</v>
      </c>
      <c r="C65" s="92">
        <v>5599</v>
      </c>
      <c r="D65" s="93">
        <v>4162.5</v>
      </c>
      <c r="E65" s="93">
        <v>4125</v>
      </c>
      <c r="F65" s="93">
        <v>4050</v>
      </c>
      <c r="G65" s="93">
        <v>3975</v>
      </c>
      <c r="H65" s="94">
        <v>3900</v>
      </c>
      <c r="I65" s="93">
        <v>3825</v>
      </c>
      <c r="J65" s="93">
        <v>3750</v>
      </c>
      <c r="K65" s="93">
        <v>3675</v>
      </c>
      <c r="L65" s="93">
        <v>3600</v>
      </c>
      <c r="M65" s="94">
        <v>3525</v>
      </c>
      <c r="N65" s="93">
        <v>3450</v>
      </c>
      <c r="O65" s="93">
        <v>3375</v>
      </c>
      <c r="P65" s="93">
        <v>3300</v>
      </c>
      <c r="Q65" s="93">
        <v>3225</v>
      </c>
      <c r="R65" s="94">
        <v>3150</v>
      </c>
      <c r="S65" s="93">
        <v>3075</v>
      </c>
      <c r="T65" s="93">
        <v>3000</v>
      </c>
      <c r="U65" s="93">
        <v>2925</v>
      </c>
      <c r="V65" s="93">
        <v>2850</v>
      </c>
      <c r="W65" s="94">
        <v>2775</v>
      </c>
      <c r="X65" s="93">
        <v>2700</v>
      </c>
      <c r="Y65" s="93">
        <v>2625</v>
      </c>
      <c r="Z65" s="93">
        <v>2550</v>
      </c>
      <c r="AA65" s="93">
        <v>2475</v>
      </c>
      <c r="AB65" s="94">
        <v>2400</v>
      </c>
      <c r="AC65" s="93">
        <v>2325</v>
      </c>
      <c r="AD65" s="93">
        <v>2250</v>
      </c>
      <c r="AE65" s="93">
        <v>2175</v>
      </c>
      <c r="AF65" s="268">
        <v>2100</v>
      </c>
      <c r="AG65" s="269">
        <v>2025</v>
      </c>
      <c r="AH65" s="268">
        <v>1950</v>
      </c>
      <c r="AI65" s="268">
        <v>1875</v>
      </c>
      <c r="AJ65" s="268">
        <v>1800</v>
      </c>
      <c r="AK65" s="268">
        <v>1725</v>
      </c>
      <c r="AL65" s="269">
        <v>1650</v>
      </c>
      <c r="AM65" s="268">
        <v>1575</v>
      </c>
      <c r="AN65" s="268">
        <v>1500</v>
      </c>
      <c r="AO65" s="268">
        <v>1425</v>
      </c>
      <c r="AP65" s="268">
        <v>1350</v>
      </c>
      <c r="AQ65" s="269">
        <v>1275</v>
      </c>
      <c r="AR65" s="268">
        <v>1200</v>
      </c>
      <c r="AS65" s="268">
        <v>1125</v>
      </c>
      <c r="AT65" s="268">
        <v>1050</v>
      </c>
      <c r="AU65" s="268">
        <v>975</v>
      </c>
      <c r="AV65" s="269">
        <v>900</v>
      </c>
      <c r="AW65" s="268">
        <v>825</v>
      </c>
      <c r="AX65" s="268">
        <v>750</v>
      </c>
      <c r="AY65" s="268">
        <v>675</v>
      </c>
      <c r="AZ65" s="268">
        <v>0</v>
      </c>
      <c r="BA65" s="269">
        <v>0</v>
      </c>
      <c r="BB65" s="268">
        <v>0</v>
      </c>
      <c r="BC65" s="268">
        <v>0</v>
      </c>
      <c r="BD65" s="270">
        <v>0</v>
      </c>
      <c r="BE65" s="270">
        <v>0</v>
      </c>
      <c r="BF65" s="270">
        <v>0</v>
      </c>
      <c r="BG65" s="270">
        <v>0</v>
      </c>
      <c r="BH65" s="271">
        <v>0</v>
      </c>
    </row>
    <row r="66" spans="1:60" hidden="1">
      <c r="A66" s="76">
        <v>5600</v>
      </c>
      <c r="B66" s="77" t="s">
        <v>5</v>
      </c>
      <c r="C66" s="31">
        <v>5699</v>
      </c>
      <c r="D66" s="32">
        <v>4237.5</v>
      </c>
      <c r="E66" s="32">
        <v>4200</v>
      </c>
      <c r="F66" s="32">
        <v>4125</v>
      </c>
      <c r="G66" s="32">
        <v>4050</v>
      </c>
      <c r="H66" s="86">
        <v>3975</v>
      </c>
      <c r="I66" s="32">
        <v>3900</v>
      </c>
      <c r="J66" s="32">
        <v>3825</v>
      </c>
      <c r="K66" s="32">
        <v>3750</v>
      </c>
      <c r="L66" s="32">
        <v>3675</v>
      </c>
      <c r="M66" s="86">
        <v>3600</v>
      </c>
      <c r="N66" s="32">
        <v>3525</v>
      </c>
      <c r="O66" s="32">
        <v>3450</v>
      </c>
      <c r="P66" s="32">
        <v>3375</v>
      </c>
      <c r="Q66" s="32">
        <v>3300</v>
      </c>
      <c r="R66" s="86">
        <v>3225</v>
      </c>
      <c r="S66" s="32">
        <v>3150</v>
      </c>
      <c r="T66" s="32">
        <v>3075</v>
      </c>
      <c r="U66" s="32">
        <v>3000</v>
      </c>
      <c r="V66" s="32">
        <v>2925</v>
      </c>
      <c r="W66" s="86">
        <v>2850</v>
      </c>
      <c r="X66" s="32">
        <v>2775</v>
      </c>
      <c r="Y66" s="32">
        <v>2700</v>
      </c>
      <c r="Z66" s="32">
        <v>2625</v>
      </c>
      <c r="AA66" s="32">
        <v>2550</v>
      </c>
      <c r="AB66" s="86">
        <v>2475</v>
      </c>
      <c r="AC66" s="32">
        <v>2400</v>
      </c>
      <c r="AD66" s="32">
        <v>2325</v>
      </c>
      <c r="AE66" s="32">
        <v>2250</v>
      </c>
      <c r="AF66" s="260">
        <v>2175</v>
      </c>
      <c r="AG66" s="261">
        <v>2100</v>
      </c>
      <c r="AH66" s="260">
        <v>2025</v>
      </c>
      <c r="AI66" s="260">
        <v>1950</v>
      </c>
      <c r="AJ66" s="260">
        <v>1875</v>
      </c>
      <c r="AK66" s="260">
        <v>1800</v>
      </c>
      <c r="AL66" s="261">
        <v>1725</v>
      </c>
      <c r="AM66" s="260">
        <v>1650</v>
      </c>
      <c r="AN66" s="260">
        <v>1575</v>
      </c>
      <c r="AO66" s="260">
        <v>1500</v>
      </c>
      <c r="AP66" s="260">
        <v>1425</v>
      </c>
      <c r="AQ66" s="261">
        <v>1350</v>
      </c>
      <c r="AR66" s="260">
        <v>1275</v>
      </c>
      <c r="AS66" s="260">
        <v>1200</v>
      </c>
      <c r="AT66" s="260">
        <v>1125</v>
      </c>
      <c r="AU66" s="260">
        <v>1050</v>
      </c>
      <c r="AV66" s="261">
        <v>975</v>
      </c>
      <c r="AW66" s="260">
        <v>900</v>
      </c>
      <c r="AX66" s="260">
        <v>825</v>
      </c>
      <c r="AY66" s="260">
        <v>750</v>
      </c>
      <c r="AZ66" s="260">
        <v>675</v>
      </c>
      <c r="BA66" s="261">
        <v>0</v>
      </c>
      <c r="BB66" s="260">
        <v>0</v>
      </c>
      <c r="BC66" s="260">
        <v>0</v>
      </c>
      <c r="BD66" s="262">
        <v>0</v>
      </c>
      <c r="BE66" s="262">
        <v>0</v>
      </c>
      <c r="BF66" s="262">
        <v>0</v>
      </c>
      <c r="BG66" s="262">
        <v>0</v>
      </c>
      <c r="BH66" s="263">
        <v>0</v>
      </c>
    </row>
    <row r="67" spans="1:60" hidden="1">
      <c r="A67" s="76">
        <v>5700</v>
      </c>
      <c r="B67" s="180" t="s">
        <v>5</v>
      </c>
      <c r="C67" s="169">
        <v>5799</v>
      </c>
      <c r="D67" s="24">
        <v>4312.5</v>
      </c>
      <c r="E67" s="24">
        <v>4275</v>
      </c>
      <c r="F67" s="24">
        <v>4200</v>
      </c>
      <c r="G67" s="24">
        <v>4125</v>
      </c>
      <c r="H67" s="83">
        <v>4050</v>
      </c>
      <c r="I67" s="24">
        <v>3975</v>
      </c>
      <c r="J67" s="24">
        <v>3900</v>
      </c>
      <c r="K67" s="24">
        <v>3825</v>
      </c>
      <c r="L67" s="24">
        <v>3750</v>
      </c>
      <c r="M67" s="83">
        <v>3675</v>
      </c>
      <c r="N67" s="24">
        <v>3600</v>
      </c>
      <c r="O67" s="24">
        <v>3525</v>
      </c>
      <c r="P67" s="24">
        <v>3450</v>
      </c>
      <c r="Q67" s="24">
        <v>3375</v>
      </c>
      <c r="R67" s="83">
        <v>3300</v>
      </c>
      <c r="S67" s="24">
        <v>3225</v>
      </c>
      <c r="T67" s="24">
        <v>3150</v>
      </c>
      <c r="U67" s="24">
        <v>3075</v>
      </c>
      <c r="V67" s="24">
        <v>3000</v>
      </c>
      <c r="W67" s="83">
        <v>2925</v>
      </c>
      <c r="X67" s="24">
        <v>2850</v>
      </c>
      <c r="Y67" s="24">
        <v>2775</v>
      </c>
      <c r="Z67" s="24">
        <v>2700</v>
      </c>
      <c r="AA67" s="24">
        <v>2625</v>
      </c>
      <c r="AB67" s="83">
        <v>2550</v>
      </c>
      <c r="AC67" s="24">
        <v>2475</v>
      </c>
      <c r="AD67" s="24">
        <v>2400</v>
      </c>
      <c r="AE67" s="24">
        <v>2325</v>
      </c>
      <c r="AF67" s="272">
        <v>2250</v>
      </c>
      <c r="AG67" s="273">
        <v>2175</v>
      </c>
      <c r="AH67" s="272">
        <v>2100</v>
      </c>
      <c r="AI67" s="272">
        <v>2025</v>
      </c>
      <c r="AJ67" s="272">
        <v>1950</v>
      </c>
      <c r="AK67" s="272">
        <v>1875</v>
      </c>
      <c r="AL67" s="273">
        <v>1800</v>
      </c>
      <c r="AM67" s="272">
        <v>1725</v>
      </c>
      <c r="AN67" s="272">
        <v>1650</v>
      </c>
      <c r="AO67" s="272">
        <v>1575</v>
      </c>
      <c r="AP67" s="272">
        <v>1500</v>
      </c>
      <c r="AQ67" s="273">
        <v>1425</v>
      </c>
      <c r="AR67" s="272">
        <v>1350</v>
      </c>
      <c r="AS67" s="272">
        <v>1275</v>
      </c>
      <c r="AT67" s="272">
        <v>1200</v>
      </c>
      <c r="AU67" s="272">
        <v>1125</v>
      </c>
      <c r="AV67" s="273">
        <v>1050</v>
      </c>
      <c r="AW67" s="272">
        <v>975</v>
      </c>
      <c r="AX67" s="272">
        <v>900</v>
      </c>
      <c r="AY67" s="272">
        <v>825</v>
      </c>
      <c r="AZ67" s="272">
        <v>750</v>
      </c>
      <c r="BA67" s="273">
        <v>675</v>
      </c>
      <c r="BB67" s="272">
        <v>0</v>
      </c>
      <c r="BC67" s="272">
        <v>0</v>
      </c>
      <c r="BD67" s="274">
        <v>0</v>
      </c>
      <c r="BE67" s="274">
        <v>0</v>
      </c>
      <c r="BF67" s="274">
        <v>0</v>
      </c>
      <c r="BG67" s="274">
        <v>0</v>
      </c>
      <c r="BH67" s="275">
        <v>0</v>
      </c>
    </row>
    <row r="68" spans="1:60" hidden="1">
      <c r="A68" s="76">
        <v>5800</v>
      </c>
      <c r="B68" s="258" t="s">
        <v>5</v>
      </c>
      <c r="C68" s="180">
        <v>5899</v>
      </c>
      <c r="D68" s="24">
        <v>4387.5</v>
      </c>
      <c r="E68" s="24">
        <v>4350</v>
      </c>
      <c r="F68" s="24">
        <v>4275</v>
      </c>
      <c r="G68" s="24">
        <v>4200</v>
      </c>
      <c r="H68" s="83">
        <v>4125</v>
      </c>
      <c r="I68" s="24">
        <v>4050</v>
      </c>
      <c r="J68" s="24">
        <v>3975</v>
      </c>
      <c r="K68" s="24">
        <v>3900</v>
      </c>
      <c r="L68" s="24">
        <v>3825</v>
      </c>
      <c r="M68" s="83">
        <v>3750</v>
      </c>
      <c r="N68" s="24">
        <v>3675</v>
      </c>
      <c r="O68" s="24">
        <v>3600</v>
      </c>
      <c r="P68" s="24">
        <v>3525</v>
      </c>
      <c r="Q68" s="24">
        <v>3450</v>
      </c>
      <c r="R68" s="83">
        <v>3375</v>
      </c>
      <c r="S68" s="24">
        <v>3300</v>
      </c>
      <c r="T68" s="24">
        <v>3225</v>
      </c>
      <c r="U68" s="24">
        <v>3150</v>
      </c>
      <c r="V68" s="24">
        <v>3075</v>
      </c>
      <c r="W68" s="83">
        <v>3000</v>
      </c>
      <c r="X68" s="24">
        <v>2925</v>
      </c>
      <c r="Y68" s="24">
        <v>2850</v>
      </c>
      <c r="Z68" s="24">
        <v>2775</v>
      </c>
      <c r="AA68" s="24">
        <v>2700</v>
      </c>
      <c r="AB68" s="83">
        <v>2625</v>
      </c>
      <c r="AC68" s="24">
        <v>2550</v>
      </c>
      <c r="AD68" s="24">
        <v>2475</v>
      </c>
      <c r="AE68" s="24">
        <v>2400</v>
      </c>
      <c r="AF68" s="272">
        <v>2325</v>
      </c>
      <c r="AG68" s="273">
        <v>2250</v>
      </c>
      <c r="AH68" s="272">
        <v>2175</v>
      </c>
      <c r="AI68" s="272">
        <v>2100</v>
      </c>
      <c r="AJ68" s="272">
        <v>2025</v>
      </c>
      <c r="AK68" s="272">
        <v>1950</v>
      </c>
      <c r="AL68" s="273">
        <v>1875</v>
      </c>
      <c r="AM68" s="272">
        <v>1800</v>
      </c>
      <c r="AN68" s="272">
        <v>1725</v>
      </c>
      <c r="AO68" s="272">
        <v>1650</v>
      </c>
      <c r="AP68" s="272">
        <v>1575</v>
      </c>
      <c r="AQ68" s="273">
        <v>1500</v>
      </c>
      <c r="AR68" s="272">
        <v>1425</v>
      </c>
      <c r="AS68" s="272">
        <v>1350</v>
      </c>
      <c r="AT68" s="272">
        <v>1275</v>
      </c>
      <c r="AU68" s="272">
        <v>1200</v>
      </c>
      <c r="AV68" s="273">
        <v>1125</v>
      </c>
      <c r="AW68" s="272">
        <v>1050</v>
      </c>
      <c r="AX68" s="272">
        <v>975</v>
      </c>
      <c r="AY68" s="272">
        <v>900</v>
      </c>
      <c r="AZ68" s="272">
        <v>825</v>
      </c>
      <c r="BA68" s="273">
        <v>750</v>
      </c>
      <c r="BB68" s="272">
        <v>675</v>
      </c>
      <c r="BC68" s="272">
        <v>0</v>
      </c>
      <c r="BD68" s="274">
        <v>0</v>
      </c>
      <c r="BE68" s="274">
        <v>0</v>
      </c>
      <c r="BF68" s="274">
        <v>0</v>
      </c>
      <c r="BG68" s="274">
        <v>0</v>
      </c>
      <c r="BH68" s="275">
        <v>0</v>
      </c>
    </row>
    <row r="69" spans="1:60" hidden="1">
      <c r="A69" s="76">
        <v>5900</v>
      </c>
      <c r="B69" s="258" t="s">
        <v>5</v>
      </c>
      <c r="C69" s="180">
        <v>5999</v>
      </c>
      <c r="D69" s="24">
        <v>4462.5</v>
      </c>
      <c r="E69" s="24">
        <v>4425</v>
      </c>
      <c r="F69" s="24">
        <v>4350</v>
      </c>
      <c r="G69" s="24">
        <v>4275</v>
      </c>
      <c r="H69" s="83">
        <v>4200</v>
      </c>
      <c r="I69" s="24">
        <v>4125</v>
      </c>
      <c r="J69" s="24">
        <v>4050</v>
      </c>
      <c r="K69" s="24">
        <v>3975</v>
      </c>
      <c r="L69" s="24">
        <v>3900</v>
      </c>
      <c r="M69" s="83">
        <v>3825</v>
      </c>
      <c r="N69" s="24">
        <v>3750</v>
      </c>
      <c r="O69" s="24">
        <v>3675</v>
      </c>
      <c r="P69" s="24">
        <v>3600</v>
      </c>
      <c r="Q69" s="24">
        <v>3525</v>
      </c>
      <c r="R69" s="83">
        <v>3450</v>
      </c>
      <c r="S69" s="24">
        <v>3375</v>
      </c>
      <c r="T69" s="24">
        <v>3300</v>
      </c>
      <c r="U69" s="24">
        <v>3225</v>
      </c>
      <c r="V69" s="24">
        <v>3150</v>
      </c>
      <c r="W69" s="83">
        <v>3075</v>
      </c>
      <c r="X69" s="24">
        <v>3000</v>
      </c>
      <c r="Y69" s="24">
        <v>2925</v>
      </c>
      <c r="Z69" s="24">
        <v>2850</v>
      </c>
      <c r="AA69" s="24">
        <v>2775</v>
      </c>
      <c r="AB69" s="83">
        <v>2700</v>
      </c>
      <c r="AC69" s="24">
        <v>2625</v>
      </c>
      <c r="AD69" s="24">
        <v>2550</v>
      </c>
      <c r="AE69" s="24">
        <v>2475</v>
      </c>
      <c r="AF69" s="272">
        <v>2400</v>
      </c>
      <c r="AG69" s="273">
        <v>2325</v>
      </c>
      <c r="AH69" s="272">
        <v>2250</v>
      </c>
      <c r="AI69" s="272">
        <v>2175</v>
      </c>
      <c r="AJ69" s="272">
        <v>2100</v>
      </c>
      <c r="AK69" s="272">
        <v>2025</v>
      </c>
      <c r="AL69" s="273">
        <v>1950</v>
      </c>
      <c r="AM69" s="272">
        <v>1875</v>
      </c>
      <c r="AN69" s="272">
        <v>1800</v>
      </c>
      <c r="AO69" s="272">
        <v>1725</v>
      </c>
      <c r="AP69" s="272">
        <v>1650</v>
      </c>
      <c r="AQ69" s="273">
        <v>1575</v>
      </c>
      <c r="AR69" s="272">
        <v>1500</v>
      </c>
      <c r="AS69" s="272">
        <v>1425</v>
      </c>
      <c r="AT69" s="272">
        <v>1350</v>
      </c>
      <c r="AU69" s="272">
        <v>1275</v>
      </c>
      <c r="AV69" s="273">
        <v>1200</v>
      </c>
      <c r="AW69" s="272">
        <v>1125</v>
      </c>
      <c r="AX69" s="272">
        <v>1050</v>
      </c>
      <c r="AY69" s="272">
        <v>975</v>
      </c>
      <c r="AZ69" s="272">
        <v>900</v>
      </c>
      <c r="BA69" s="273">
        <v>825</v>
      </c>
      <c r="BB69" s="272">
        <v>750</v>
      </c>
      <c r="BC69" s="272">
        <v>675</v>
      </c>
      <c r="BD69" s="274">
        <v>0</v>
      </c>
      <c r="BE69" s="274">
        <v>0</v>
      </c>
      <c r="BF69" s="274">
        <v>0</v>
      </c>
      <c r="BG69" s="274">
        <v>0</v>
      </c>
      <c r="BH69" s="275">
        <v>0</v>
      </c>
    </row>
    <row r="70" spans="1:60" hidden="1">
      <c r="A70" s="76">
        <v>6000</v>
      </c>
      <c r="B70" s="258" t="s">
        <v>5</v>
      </c>
      <c r="C70" s="180">
        <v>6094</v>
      </c>
      <c r="D70" s="24">
        <v>4535.25</v>
      </c>
      <c r="E70" s="24">
        <v>4497.75</v>
      </c>
      <c r="F70" s="24">
        <v>4422.75</v>
      </c>
      <c r="G70" s="24">
        <v>4347.75</v>
      </c>
      <c r="H70" s="83">
        <v>4272.75</v>
      </c>
      <c r="I70" s="24">
        <v>4197.75</v>
      </c>
      <c r="J70" s="24">
        <v>4122.75</v>
      </c>
      <c r="K70" s="24">
        <v>4047.75</v>
      </c>
      <c r="L70" s="24">
        <v>3972.75</v>
      </c>
      <c r="M70" s="83">
        <v>3897.75</v>
      </c>
      <c r="N70" s="24">
        <v>3822.75</v>
      </c>
      <c r="O70" s="24">
        <v>3747.75</v>
      </c>
      <c r="P70" s="24">
        <v>3672.75</v>
      </c>
      <c r="Q70" s="24">
        <v>3597.75</v>
      </c>
      <c r="R70" s="83">
        <v>3522.75</v>
      </c>
      <c r="S70" s="24">
        <v>3447.75</v>
      </c>
      <c r="T70" s="24">
        <v>3372.75</v>
      </c>
      <c r="U70" s="24">
        <v>3297.75</v>
      </c>
      <c r="V70" s="24">
        <v>3222.75</v>
      </c>
      <c r="W70" s="83">
        <v>3147.75</v>
      </c>
      <c r="X70" s="24">
        <v>3072.75</v>
      </c>
      <c r="Y70" s="24">
        <v>2997.75</v>
      </c>
      <c r="Z70" s="24">
        <v>2922.75</v>
      </c>
      <c r="AA70" s="24">
        <v>2847.75</v>
      </c>
      <c r="AB70" s="83">
        <v>2772.75</v>
      </c>
      <c r="AC70" s="24">
        <v>2697.75</v>
      </c>
      <c r="AD70" s="24">
        <v>2622.75</v>
      </c>
      <c r="AE70" s="24">
        <v>2547.75</v>
      </c>
      <c r="AF70" s="272">
        <v>2472.75</v>
      </c>
      <c r="AG70" s="273">
        <v>2397.75</v>
      </c>
      <c r="AH70" s="272">
        <v>2322.75</v>
      </c>
      <c r="AI70" s="272">
        <v>2247.75</v>
      </c>
      <c r="AJ70" s="272">
        <v>2172.75</v>
      </c>
      <c r="AK70" s="272">
        <v>2097.75</v>
      </c>
      <c r="AL70" s="273">
        <v>2022.75</v>
      </c>
      <c r="AM70" s="272">
        <v>1947.75</v>
      </c>
      <c r="AN70" s="272">
        <v>1872.75</v>
      </c>
      <c r="AO70" s="272">
        <v>1797.75</v>
      </c>
      <c r="AP70" s="272">
        <v>1722.75</v>
      </c>
      <c r="AQ70" s="273">
        <v>1647.75</v>
      </c>
      <c r="AR70" s="272">
        <v>1572.75</v>
      </c>
      <c r="AS70" s="272">
        <v>1497.75</v>
      </c>
      <c r="AT70" s="272">
        <v>1422.75</v>
      </c>
      <c r="AU70" s="272">
        <v>1347.75</v>
      </c>
      <c r="AV70" s="273">
        <v>1272.75</v>
      </c>
      <c r="AW70" s="272">
        <v>1197.75</v>
      </c>
      <c r="AX70" s="272">
        <v>1122.75</v>
      </c>
      <c r="AY70" s="272">
        <v>1047.75</v>
      </c>
      <c r="AZ70" s="272">
        <v>972.75</v>
      </c>
      <c r="BA70" s="273">
        <v>897.75</v>
      </c>
      <c r="BB70" s="272">
        <v>822.75</v>
      </c>
      <c r="BC70" s="272">
        <v>747.75</v>
      </c>
      <c r="BD70" s="274">
        <v>672.75</v>
      </c>
      <c r="BE70" s="274">
        <v>0</v>
      </c>
      <c r="BF70" s="274">
        <v>0</v>
      </c>
      <c r="BG70" s="274">
        <v>0</v>
      </c>
      <c r="BH70" s="275">
        <v>0</v>
      </c>
    </row>
    <row r="71" spans="1:60" s="187" customFormat="1" ht="12" hidden="1" thickBot="1">
      <c r="A71" s="189">
        <v>6095</v>
      </c>
      <c r="B71" s="190" t="s">
        <v>5</v>
      </c>
      <c r="C71" s="191">
        <v>999999</v>
      </c>
      <c r="D71" s="183">
        <v>4571.25</v>
      </c>
      <c r="E71" s="183">
        <v>4533.75</v>
      </c>
      <c r="F71" s="183">
        <v>4458.75</v>
      </c>
      <c r="G71" s="183">
        <v>4383.75</v>
      </c>
      <c r="H71" s="184">
        <v>4308.75</v>
      </c>
      <c r="I71" s="183">
        <v>4233.75</v>
      </c>
      <c r="J71" s="183">
        <v>4158.75</v>
      </c>
      <c r="K71" s="183">
        <v>4083.75</v>
      </c>
      <c r="L71" s="183">
        <v>4008.75</v>
      </c>
      <c r="M71" s="184">
        <v>3933.75</v>
      </c>
      <c r="N71" s="183">
        <v>3858.75</v>
      </c>
      <c r="O71" s="183">
        <v>3783.75</v>
      </c>
      <c r="P71" s="183">
        <v>3708.75</v>
      </c>
      <c r="Q71" s="183">
        <v>3633.75</v>
      </c>
      <c r="R71" s="184">
        <v>3558.75</v>
      </c>
      <c r="S71" s="183">
        <v>3483.75</v>
      </c>
      <c r="T71" s="183">
        <v>3408.75</v>
      </c>
      <c r="U71" s="183">
        <v>3333.75</v>
      </c>
      <c r="V71" s="183">
        <v>3258.75</v>
      </c>
      <c r="W71" s="184">
        <v>3183.75</v>
      </c>
      <c r="X71" s="183">
        <v>3108.75</v>
      </c>
      <c r="Y71" s="183">
        <v>3033.75</v>
      </c>
      <c r="Z71" s="183">
        <v>2958.75</v>
      </c>
      <c r="AA71" s="183">
        <v>2883.75</v>
      </c>
      <c r="AB71" s="184">
        <v>2808.75</v>
      </c>
      <c r="AC71" s="183">
        <v>2733.75</v>
      </c>
      <c r="AD71" s="183">
        <v>2658.75</v>
      </c>
      <c r="AE71" s="183">
        <v>2583.75</v>
      </c>
      <c r="AF71" s="183">
        <v>2508.75</v>
      </c>
      <c r="AG71" s="184">
        <v>2433.75</v>
      </c>
      <c r="AH71" s="185">
        <v>2358.75</v>
      </c>
      <c r="AI71" s="185">
        <v>2283.75</v>
      </c>
      <c r="AJ71" s="185">
        <v>2208.75</v>
      </c>
      <c r="AK71" s="185">
        <v>2133.75</v>
      </c>
      <c r="AL71" s="184">
        <v>2058.75</v>
      </c>
      <c r="AM71" s="185">
        <v>1983.75</v>
      </c>
      <c r="AN71" s="185">
        <v>1908.75</v>
      </c>
      <c r="AO71" s="185">
        <v>1833.75</v>
      </c>
      <c r="AP71" s="185">
        <v>1758.75</v>
      </c>
      <c r="AQ71" s="184">
        <v>1683.75</v>
      </c>
      <c r="AR71" s="185">
        <v>1608.75</v>
      </c>
      <c r="AS71" s="185">
        <v>1533.75</v>
      </c>
      <c r="AT71" s="185">
        <v>1458.75</v>
      </c>
      <c r="AU71" s="185">
        <v>1383.75</v>
      </c>
      <c r="AV71" s="184">
        <v>1308.75</v>
      </c>
      <c r="AW71" s="185">
        <v>1233.75</v>
      </c>
      <c r="AX71" s="185">
        <v>1158.75</v>
      </c>
      <c r="AY71" s="185">
        <v>1083.75</v>
      </c>
      <c r="AZ71" s="185">
        <v>1008.75</v>
      </c>
      <c r="BA71" s="184">
        <v>933.75</v>
      </c>
      <c r="BB71" s="185">
        <v>858.75</v>
      </c>
      <c r="BC71" s="185">
        <v>783.75</v>
      </c>
      <c r="BD71" s="185">
        <v>708.75</v>
      </c>
      <c r="BE71" s="259">
        <v>633.75</v>
      </c>
      <c r="BF71" s="257">
        <v>0</v>
      </c>
      <c r="BG71" s="257">
        <v>0</v>
      </c>
      <c r="BH71" s="186">
        <v>0</v>
      </c>
    </row>
    <row r="72" spans="1:60" hidden="1">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9"/>
      <c r="AI72" s="9"/>
    </row>
    <row r="73" spans="1:60" hidden="1">
      <c r="D73" s="8"/>
      <c r="E73" s="8"/>
      <c r="F73" s="8"/>
      <c r="G73" s="8"/>
      <c r="H73" s="8"/>
      <c r="J73" s="8"/>
      <c r="K73" s="8"/>
      <c r="L73" s="8"/>
      <c r="M73" s="8"/>
      <c r="N73" s="8"/>
      <c r="O73" s="8"/>
      <c r="P73" s="8"/>
      <c r="Q73" s="8"/>
      <c r="R73" s="8"/>
      <c r="S73" s="8"/>
      <c r="T73" s="8"/>
      <c r="U73" s="8"/>
      <c r="V73" s="8"/>
      <c r="W73" s="8"/>
      <c r="X73" s="8"/>
      <c r="Y73" s="8"/>
      <c r="Z73" s="8"/>
      <c r="AA73" s="8"/>
      <c r="AB73" s="8"/>
      <c r="AC73" s="8"/>
      <c r="AD73" s="8"/>
      <c r="AE73" s="8"/>
      <c r="AF73" s="8"/>
      <c r="AG73" s="9"/>
      <c r="AH73" s="9"/>
      <c r="AI73" s="9"/>
    </row>
    <row r="74" spans="1:60" hidden="1">
      <c r="D74" s="8"/>
      <c r="E74" s="8"/>
      <c r="F74" s="8"/>
      <c r="G74" s="8"/>
      <c r="H74" s="8"/>
      <c r="J74" s="8"/>
      <c r="K74" s="8"/>
      <c r="L74" s="8"/>
      <c r="M74" s="8"/>
      <c r="N74" s="8"/>
      <c r="O74" s="8"/>
      <c r="P74" s="8"/>
      <c r="Q74" s="8"/>
      <c r="R74" s="8"/>
      <c r="S74" s="8"/>
      <c r="T74" s="8"/>
      <c r="U74" s="8"/>
      <c r="V74" s="8"/>
      <c r="W74" s="8"/>
      <c r="X74" s="8"/>
      <c r="Y74" s="8"/>
      <c r="Z74" s="8"/>
      <c r="AA74" s="8"/>
      <c r="AB74" s="8"/>
      <c r="AC74" s="8"/>
      <c r="AD74" s="8"/>
      <c r="AE74" s="8"/>
      <c r="AF74" s="8"/>
      <c r="AG74" s="9"/>
      <c r="AH74" s="9"/>
      <c r="AI74" s="9"/>
    </row>
    <row r="75" spans="1:60" ht="18" hidden="1">
      <c r="I75" s="4"/>
      <c r="T75" s="10" t="s">
        <v>0</v>
      </c>
      <c r="AG75" s="2"/>
    </row>
    <row r="76" spans="1:60" hidden="1">
      <c r="I76" s="4"/>
      <c r="AG76" s="2"/>
    </row>
    <row r="77" spans="1:60" hidden="1">
      <c r="A77" s="5"/>
      <c r="B77" s="13"/>
      <c r="C77" s="5"/>
      <c r="D77" s="4"/>
      <c r="E77" s="4"/>
      <c r="F77" s="4"/>
      <c r="G77" s="4"/>
      <c r="H77" s="4"/>
      <c r="I77" s="4"/>
      <c r="J77" s="4"/>
      <c r="K77" s="4"/>
      <c r="L77" s="4"/>
      <c r="M77" s="4"/>
      <c r="N77" s="4"/>
      <c r="O77" s="4"/>
      <c r="P77" s="4"/>
      <c r="Q77" s="4"/>
      <c r="R77" s="4"/>
      <c r="S77" s="4"/>
      <c r="T77" s="4"/>
      <c r="U77" s="4"/>
      <c r="V77" s="4"/>
      <c r="W77" s="4"/>
      <c r="X77" s="4"/>
      <c r="Y77" s="4"/>
      <c r="Z77" s="4"/>
      <c r="AA77" s="4"/>
      <c r="AB77" s="3"/>
      <c r="AG77" s="2"/>
    </row>
    <row r="78" spans="1:60" hidden="1">
      <c r="A78" s="5"/>
      <c r="B78" s="13"/>
      <c r="C78" s="5"/>
      <c r="D78" s="4"/>
      <c r="E78" s="4"/>
      <c r="F78" s="4"/>
      <c r="G78" s="4"/>
      <c r="H78" s="4"/>
      <c r="I78" s="4"/>
      <c r="J78" s="4"/>
      <c r="K78" s="4"/>
      <c r="L78" s="4"/>
      <c r="M78" s="4"/>
      <c r="N78" s="4"/>
      <c r="O78" s="4"/>
      <c r="P78" s="4"/>
      <c r="Q78" s="4"/>
      <c r="R78" s="4"/>
      <c r="S78" s="4"/>
      <c r="T78" s="4"/>
      <c r="U78" s="4"/>
      <c r="V78" s="4"/>
      <c r="W78" s="4"/>
      <c r="X78" s="4"/>
      <c r="Y78" s="4"/>
      <c r="Z78" s="4"/>
      <c r="AA78" s="4"/>
      <c r="AB78" s="3"/>
      <c r="AG78" s="2"/>
    </row>
    <row r="79" spans="1:60" hidden="1">
      <c r="A79" s="5"/>
      <c r="B79" s="13"/>
      <c r="C79" s="5"/>
      <c r="D79" s="4"/>
      <c r="E79" s="4"/>
      <c r="F79" s="4"/>
      <c r="G79" s="4"/>
      <c r="H79" s="4"/>
      <c r="I79" s="4"/>
      <c r="J79" s="4"/>
      <c r="K79" s="4"/>
      <c r="L79" s="4"/>
      <c r="M79" s="4"/>
      <c r="N79" s="4"/>
      <c r="O79" s="4"/>
      <c r="P79" s="4"/>
      <c r="Q79" s="4"/>
      <c r="R79" s="4"/>
      <c r="S79" s="4"/>
      <c r="T79" s="4"/>
      <c r="U79" s="4"/>
      <c r="V79" s="4"/>
      <c r="W79" s="4"/>
      <c r="X79" s="4"/>
      <c r="Y79" s="4"/>
      <c r="Z79" s="4"/>
      <c r="AA79" s="4"/>
      <c r="AB79" s="3"/>
      <c r="AG79" s="2"/>
    </row>
    <row r="80" spans="1:60" hidden="1">
      <c r="A80" s="5"/>
      <c r="B80" s="13"/>
      <c r="C80" s="5"/>
      <c r="D80" s="4"/>
      <c r="E80" s="4"/>
      <c r="F80" s="4"/>
      <c r="G80" s="4"/>
      <c r="H80" s="4"/>
      <c r="I80" s="4"/>
      <c r="J80" s="4"/>
      <c r="K80" s="4"/>
      <c r="L80" s="4"/>
      <c r="M80" s="4"/>
      <c r="N80" s="4"/>
      <c r="O80" s="4"/>
      <c r="P80" s="4"/>
      <c r="Q80" s="4"/>
      <c r="R80" s="4"/>
      <c r="S80" s="4"/>
      <c r="T80" s="4"/>
      <c r="U80" s="4"/>
      <c r="V80" s="4"/>
      <c r="W80" s="4"/>
      <c r="X80" s="4"/>
      <c r="Y80" s="4"/>
      <c r="Z80" s="4"/>
      <c r="AA80" s="4"/>
      <c r="AB80" s="3"/>
      <c r="AG80" s="2"/>
    </row>
    <row r="81" spans="1:33" hidden="1">
      <c r="A81" s="5"/>
      <c r="B81" s="13"/>
      <c r="C81" s="5"/>
      <c r="D81" s="4"/>
      <c r="E81" s="4"/>
      <c r="F81" s="4"/>
      <c r="G81" s="4"/>
      <c r="H81" s="4"/>
      <c r="I81" s="4"/>
      <c r="J81" s="4"/>
      <c r="K81" s="4"/>
      <c r="L81" s="4"/>
      <c r="M81" s="4"/>
      <c r="N81" s="4"/>
      <c r="O81" s="4"/>
      <c r="P81" s="4"/>
      <c r="Q81" s="4"/>
      <c r="R81" s="4"/>
      <c r="S81" s="4"/>
      <c r="T81" s="4"/>
      <c r="U81" s="4"/>
      <c r="V81" s="4"/>
      <c r="W81" s="4"/>
      <c r="X81" s="4"/>
      <c r="Y81" s="4"/>
      <c r="Z81" s="4"/>
      <c r="AA81" s="4"/>
      <c r="AB81" s="3"/>
      <c r="AG81" s="2"/>
    </row>
    <row r="82" spans="1:33" hidden="1">
      <c r="A82" s="5"/>
      <c r="B82" s="13"/>
      <c r="C82" s="5"/>
      <c r="D82" s="4"/>
      <c r="E82" s="4"/>
      <c r="F82" s="4"/>
      <c r="G82" s="4"/>
      <c r="H82" s="4"/>
      <c r="I82" s="4"/>
      <c r="J82" s="4"/>
      <c r="K82" s="4"/>
      <c r="L82" s="4"/>
      <c r="M82" s="4"/>
      <c r="N82" s="4"/>
      <c r="O82" s="4"/>
      <c r="P82" s="4"/>
      <c r="Q82" s="4"/>
      <c r="R82" s="4"/>
      <c r="S82" s="4"/>
      <c r="T82" s="4"/>
      <c r="U82" s="4"/>
      <c r="V82" s="4"/>
      <c r="W82" s="4"/>
      <c r="X82" s="4"/>
      <c r="Y82" s="4"/>
      <c r="Z82" s="4"/>
      <c r="AA82" s="4"/>
      <c r="AB82" s="3"/>
      <c r="AG82" s="2"/>
    </row>
    <row r="83" spans="1:33" hidden="1">
      <c r="A83" s="5"/>
      <c r="B83" s="13"/>
      <c r="C83" s="5"/>
      <c r="D83" s="4"/>
      <c r="E83" s="4"/>
      <c r="F83" s="4"/>
      <c r="G83" s="4"/>
      <c r="H83" s="4"/>
      <c r="I83" s="4"/>
      <c r="J83" s="4"/>
      <c r="K83" s="4"/>
      <c r="L83" s="4"/>
      <c r="M83" s="4"/>
      <c r="N83" s="4"/>
      <c r="O83" s="4"/>
      <c r="P83" s="4"/>
      <c r="Q83" s="4"/>
      <c r="R83" s="4"/>
      <c r="S83" s="4"/>
      <c r="T83" s="4"/>
      <c r="U83" s="4"/>
      <c r="V83" s="4"/>
      <c r="W83" s="4"/>
      <c r="X83" s="4"/>
      <c r="Y83" s="4"/>
      <c r="Z83" s="4"/>
      <c r="AA83" s="4"/>
      <c r="AB83" s="3"/>
      <c r="AG83" s="2"/>
    </row>
    <row r="84" spans="1:33" hidden="1">
      <c r="A84" s="5"/>
      <c r="B84" s="13"/>
      <c r="C84" s="5"/>
      <c r="D84" s="4"/>
      <c r="E84" s="4"/>
      <c r="F84" s="4"/>
      <c r="G84" s="4"/>
      <c r="H84" s="4"/>
      <c r="I84" s="4"/>
      <c r="J84" s="4"/>
      <c r="K84" s="4"/>
      <c r="L84" s="4"/>
      <c r="M84" s="4"/>
      <c r="N84" s="4"/>
      <c r="O84" s="4"/>
      <c r="P84" s="4"/>
      <c r="Q84" s="4"/>
      <c r="R84" s="4"/>
      <c r="S84" s="4"/>
      <c r="T84" s="4"/>
      <c r="U84" s="4"/>
      <c r="V84" s="4"/>
      <c r="W84" s="4"/>
      <c r="X84" s="4"/>
      <c r="Y84" s="4"/>
      <c r="Z84" s="4"/>
      <c r="AA84" s="4"/>
      <c r="AB84" s="3"/>
      <c r="AG84" s="2"/>
    </row>
    <row r="85" spans="1:33" hidden="1">
      <c r="A85" s="5"/>
      <c r="B85" s="13"/>
      <c r="C85" s="5"/>
      <c r="D85" s="4"/>
      <c r="E85" s="4"/>
      <c r="F85" s="4"/>
      <c r="G85" s="4"/>
      <c r="H85" s="4"/>
      <c r="I85" s="4"/>
      <c r="J85" s="4"/>
      <c r="K85" s="4"/>
      <c r="L85" s="4"/>
      <c r="M85" s="4"/>
      <c r="N85" s="4"/>
      <c r="O85" s="4"/>
      <c r="P85" s="4"/>
      <c r="Q85" s="4"/>
      <c r="R85" s="4"/>
      <c r="S85" s="4"/>
      <c r="T85" s="4"/>
      <c r="U85" s="4"/>
      <c r="V85" s="4"/>
      <c r="W85" s="4"/>
      <c r="X85" s="4"/>
      <c r="Y85" s="4"/>
      <c r="Z85" s="4"/>
      <c r="AA85" s="4"/>
      <c r="AB85" s="3"/>
      <c r="AG85" s="2"/>
    </row>
    <row r="86" spans="1:33" hidden="1">
      <c r="A86" s="5"/>
      <c r="B86" s="13"/>
      <c r="C86" s="5"/>
      <c r="D86" s="4"/>
      <c r="E86" s="4"/>
      <c r="F86" s="4"/>
      <c r="G86" s="4"/>
      <c r="H86" s="4"/>
      <c r="I86" s="4"/>
      <c r="J86" s="4"/>
      <c r="K86" s="4"/>
      <c r="L86" s="4"/>
      <c r="M86" s="4"/>
      <c r="N86" s="4"/>
      <c r="O86" s="4"/>
      <c r="P86" s="4"/>
      <c r="Q86" s="4"/>
      <c r="R86" s="4"/>
      <c r="S86" s="4"/>
      <c r="T86" s="4"/>
      <c r="U86" s="4"/>
      <c r="V86" s="4"/>
      <c r="W86" s="4"/>
      <c r="X86" s="4"/>
      <c r="Y86" s="4"/>
      <c r="Z86" s="4"/>
      <c r="AA86" s="4"/>
      <c r="AB86" s="3"/>
      <c r="AG86" s="2"/>
    </row>
    <row r="87" spans="1:33" hidden="1">
      <c r="A87" s="5"/>
      <c r="B87" s="13"/>
      <c r="C87" s="5"/>
      <c r="D87" s="4"/>
      <c r="E87" s="4"/>
      <c r="F87" s="4"/>
      <c r="G87" s="4"/>
      <c r="H87" s="4"/>
      <c r="I87" s="4"/>
      <c r="J87" s="4"/>
      <c r="K87" s="4"/>
      <c r="L87" s="4"/>
      <c r="M87" s="4"/>
      <c r="N87" s="4"/>
      <c r="O87" s="4"/>
      <c r="P87" s="4"/>
      <c r="Q87" s="4"/>
      <c r="R87" s="4"/>
      <c r="S87" s="4"/>
      <c r="T87" s="4"/>
      <c r="U87" s="4"/>
      <c r="V87" s="4"/>
      <c r="W87" s="4"/>
      <c r="X87" s="4"/>
      <c r="Y87" s="4"/>
      <c r="Z87" s="4"/>
      <c r="AA87" s="4"/>
      <c r="AB87" s="3"/>
      <c r="AG87" s="2"/>
    </row>
    <row r="88" spans="1:33" hidden="1">
      <c r="A88" s="5"/>
      <c r="B88" s="13"/>
      <c r="C88" s="5"/>
      <c r="D88" s="4"/>
      <c r="E88" s="4"/>
      <c r="F88" s="4"/>
      <c r="G88" s="4"/>
      <c r="H88" s="4"/>
      <c r="I88" s="4"/>
      <c r="J88" s="4"/>
      <c r="K88" s="4"/>
      <c r="L88" s="4"/>
      <c r="M88" s="4"/>
      <c r="N88" s="4"/>
      <c r="O88" s="4"/>
      <c r="P88" s="4"/>
      <c r="Q88" s="4"/>
      <c r="R88" s="4"/>
      <c r="S88" s="4"/>
      <c r="T88" s="4"/>
      <c r="U88" s="4"/>
      <c r="V88" s="4"/>
      <c r="W88" s="4"/>
      <c r="X88" s="4"/>
      <c r="Y88" s="4"/>
      <c r="Z88" s="4"/>
      <c r="AA88" s="4"/>
      <c r="AB88" s="3"/>
      <c r="AG88" s="2"/>
    </row>
    <row r="89" spans="1:33" hidden="1">
      <c r="A89" s="5"/>
      <c r="B89" s="13"/>
      <c r="C89" s="5"/>
      <c r="D89" s="4"/>
      <c r="E89" s="4"/>
      <c r="F89" s="4"/>
      <c r="G89" s="4"/>
      <c r="H89" s="4"/>
      <c r="I89" s="4"/>
      <c r="J89" s="4"/>
      <c r="K89" s="4"/>
      <c r="L89" s="4"/>
      <c r="M89" s="4"/>
      <c r="N89" s="4"/>
      <c r="O89" s="4"/>
      <c r="P89" s="4"/>
      <c r="Q89" s="4"/>
      <c r="R89" s="4"/>
      <c r="S89" s="4"/>
      <c r="T89" s="4"/>
      <c r="U89" s="4"/>
      <c r="V89" s="4"/>
      <c r="W89" s="4"/>
      <c r="X89" s="4"/>
      <c r="Y89" s="4"/>
      <c r="Z89" s="4"/>
      <c r="AA89" s="4"/>
      <c r="AB89" s="3"/>
      <c r="AG89" s="2"/>
    </row>
    <row r="90" spans="1:33" hidden="1">
      <c r="A90" s="5"/>
      <c r="B90" s="13"/>
      <c r="C90" s="5"/>
      <c r="D90" s="4"/>
      <c r="E90" s="4"/>
      <c r="F90" s="4"/>
      <c r="G90" s="4"/>
      <c r="H90" s="4"/>
      <c r="I90" s="4"/>
      <c r="J90" s="4"/>
      <c r="K90" s="4"/>
      <c r="L90" s="4"/>
      <c r="M90" s="4"/>
      <c r="N90" s="4"/>
      <c r="O90" s="4"/>
      <c r="P90" s="4"/>
      <c r="Q90" s="4"/>
      <c r="R90" s="4"/>
      <c r="S90" s="4"/>
      <c r="T90" s="4"/>
      <c r="U90" s="4"/>
      <c r="V90" s="4"/>
      <c r="W90" s="4"/>
      <c r="X90" s="4"/>
      <c r="Y90" s="4"/>
      <c r="Z90" s="4"/>
      <c r="AA90" s="4"/>
      <c r="AB90" s="3"/>
      <c r="AG90" s="2"/>
    </row>
    <row r="91" spans="1:33" hidden="1">
      <c r="A91" s="5"/>
      <c r="B91" s="13"/>
      <c r="C91" s="5"/>
      <c r="D91" s="4"/>
      <c r="E91" s="4"/>
      <c r="F91" s="4"/>
      <c r="G91" s="4"/>
      <c r="H91" s="4"/>
      <c r="I91" s="4"/>
      <c r="J91" s="4"/>
      <c r="K91" s="4"/>
      <c r="L91" s="4"/>
      <c r="M91" s="4"/>
      <c r="N91" s="4"/>
      <c r="O91" s="4"/>
      <c r="P91" s="4"/>
      <c r="Q91" s="4"/>
      <c r="R91" s="4"/>
      <c r="S91" s="4"/>
      <c r="T91" s="4"/>
      <c r="U91" s="4"/>
      <c r="V91" s="4"/>
      <c r="W91" s="4"/>
      <c r="X91" s="4"/>
      <c r="Y91" s="4"/>
      <c r="Z91" s="4"/>
      <c r="AA91" s="4"/>
      <c r="AB91" s="3"/>
      <c r="AG91" s="2"/>
    </row>
    <row r="92" spans="1:33" hidden="1">
      <c r="A92" s="5"/>
      <c r="B92" s="13"/>
      <c r="C92" s="5"/>
      <c r="D92" s="4"/>
      <c r="E92" s="4"/>
      <c r="F92" s="4"/>
      <c r="G92" s="4"/>
      <c r="H92" s="4"/>
      <c r="I92" s="4"/>
      <c r="J92" s="4"/>
      <c r="K92" s="4"/>
      <c r="L92" s="4"/>
      <c r="M92" s="4"/>
      <c r="N92" s="4"/>
      <c r="O92" s="4"/>
      <c r="P92" s="4"/>
      <c r="Q92" s="4"/>
      <c r="R92" s="4"/>
      <c r="S92" s="4"/>
      <c r="T92" s="4"/>
      <c r="U92" s="4"/>
      <c r="V92" s="4"/>
      <c r="W92" s="4"/>
      <c r="X92" s="4"/>
      <c r="Y92" s="4"/>
      <c r="Z92" s="4"/>
      <c r="AA92" s="4"/>
      <c r="AB92" s="3"/>
      <c r="AG92" s="2"/>
    </row>
    <row r="93" spans="1:33" hidden="1">
      <c r="A93" s="5"/>
      <c r="B93" s="13"/>
      <c r="C93" s="5"/>
      <c r="D93" s="4"/>
      <c r="E93" s="4"/>
      <c r="F93" s="4"/>
      <c r="G93" s="4"/>
      <c r="H93" s="4"/>
      <c r="I93" s="4"/>
      <c r="J93" s="4"/>
      <c r="K93" s="4"/>
      <c r="L93" s="4"/>
      <c r="M93" s="4"/>
      <c r="N93" s="4"/>
      <c r="O93" s="4"/>
      <c r="P93" s="4"/>
      <c r="Q93" s="4"/>
      <c r="R93" s="4"/>
      <c r="S93" s="4"/>
      <c r="T93" s="4"/>
      <c r="U93" s="4"/>
      <c r="V93" s="4"/>
      <c r="W93" s="4"/>
      <c r="X93" s="4"/>
      <c r="Y93" s="4"/>
      <c r="Z93" s="4"/>
      <c r="AA93" s="4"/>
      <c r="AB93" s="3"/>
      <c r="AG93" s="2"/>
    </row>
    <row r="94" spans="1:33" hidden="1">
      <c r="A94" s="5"/>
      <c r="B94" s="13"/>
      <c r="C94" s="5"/>
      <c r="D94" s="4"/>
      <c r="E94" s="4"/>
      <c r="F94" s="4"/>
      <c r="G94" s="4"/>
      <c r="H94" s="4"/>
      <c r="I94" s="4"/>
      <c r="J94" s="4"/>
      <c r="K94" s="4"/>
      <c r="L94" s="4"/>
      <c r="M94" s="4"/>
      <c r="N94" s="4"/>
      <c r="O94" s="4"/>
      <c r="P94" s="4"/>
      <c r="Q94" s="4"/>
      <c r="R94" s="4"/>
      <c r="S94" s="4"/>
      <c r="T94" s="4"/>
      <c r="U94" s="4"/>
      <c r="V94" s="4"/>
      <c r="W94" s="4"/>
      <c r="X94" s="4"/>
      <c r="Y94" s="4"/>
      <c r="Z94" s="4"/>
      <c r="AA94" s="4"/>
      <c r="AB94" s="3"/>
      <c r="AG94" s="2"/>
    </row>
    <row r="95" spans="1:33" hidden="1">
      <c r="A95" s="5"/>
      <c r="B95" s="13"/>
      <c r="C95" s="5"/>
      <c r="D95" s="4"/>
      <c r="E95" s="4"/>
      <c r="F95" s="4"/>
      <c r="G95" s="4"/>
      <c r="H95" s="4"/>
      <c r="I95" s="4"/>
      <c r="J95" s="4"/>
      <c r="K95" s="4"/>
      <c r="L95" s="4"/>
      <c r="M95" s="4"/>
      <c r="N95" s="4"/>
      <c r="O95" s="4"/>
      <c r="P95" s="4"/>
      <c r="Q95" s="4"/>
      <c r="R95" s="4"/>
      <c r="S95" s="4"/>
      <c r="T95" s="4"/>
      <c r="U95" s="4"/>
      <c r="V95" s="4"/>
      <c r="W95" s="4"/>
      <c r="X95" s="4"/>
      <c r="Y95" s="4"/>
      <c r="Z95" s="4"/>
      <c r="AA95" s="4"/>
      <c r="AB95" s="3"/>
      <c r="AG95" s="2"/>
    </row>
    <row r="96" spans="1:33" hidden="1">
      <c r="A96" s="5"/>
      <c r="B96" s="13"/>
      <c r="C96" s="5"/>
      <c r="D96" s="4"/>
      <c r="E96" s="4"/>
      <c r="F96" s="4"/>
      <c r="G96" s="4"/>
      <c r="H96" s="4"/>
      <c r="I96" s="4"/>
      <c r="J96" s="4"/>
      <c r="K96" s="4"/>
      <c r="L96" s="4"/>
      <c r="M96" s="4"/>
      <c r="N96" s="4"/>
      <c r="O96" s="4"/>
      <c r="P96" s="4"/>
      <c r="Q96" s="4"/>
      <c r="R96" s="4"/>
      <c r="S96" s="4"/>
      <c r="T96" s="4"/>
      <c r="U96" s="4"/>
      <c r="V96" s="4"/>
      <c r="W96" s="4"/>
      <c r="X96" s="4"/>
      <c r="Y96" s="4"/>
      <c r="Z96" s="4"/>
      <c r="AA96" s="4"/>
      <c r="AB96" s="3"/>
      <c r="AG96" s="2"/>
    </row>
    <row r="97" spans="1:33" hidden="1">
      <c r="A97" s="5"/>
      <c r="B97" s="13"/>
      <c r="C97" s="5"/>
      <c r="D97" s="4"/>
      <c r="E97" s="4"/>
      <c r="F97" s="4"/>
      <c r="G97" s="4"/>
      <c r="H97" s="4"/>
      <c r="I97" s="4"/>
      <c r="J97" s="4"/>
      <c r="K97" s="4"/>
      <c r="L97" s="4"/>
      <c r="M97" s="4"/>
      <c r="N97" s="4"/>
      <c r="O97" s="4"/>
      <c r="P97" s="4"/>
      <c r="Q97" s="4"/>
      <c r="R97" s="4"/>
      <c r="S97" s="4"/>
      <c r="T97" s="4"/>
      <c r="U97" s="4"/>
      <c r="V97" s="4"/>
      <c r="W97" s="4"/>
      <c r="X97" s="4"/>
      <c r="Y97" s="4"/>
      <c r="Z97" s="4"/>
      <c r="AA97" s="4"/>
      <c r="AB97" s="3"/>
      <c r="AG97" s="2"/>
    </row>
    <row r="98" spans="1:33" hidden="1">
      <c r="A98" s="5"/>
      <c r="B98" s="13"/>
      <c r="C98" s="5"/>
      <c r="D98" s="4"/>
      <c r="E98" s="4"/>
      <c r="F98" s="4"/>
      <c r="G98" s="4"/>
      <c r="H98" s="4"/>
      <c r="I98" s="4"/>
      <c r="J98" s="4"/>
      <c r="K98" s="4"/>
      <c r="L98" s="4"/>
      <c r="M98" s="4"/>
      <c r="N98" s="4"/>
      <c r="O98" s="4"/>
      <c r="P98" s="4"/>
      <c r="Q98" s="4"/>
      <c r="R98" s="4"/>
      <c r="S98" s="4"/>
      <c r="T98" s="4"/>
      <c r="U98" s="4"/>
      <c r="V98" s="4"/>
      <c r="W98" s="4"/>
      <c r="X98" s="4"/>
      <c r="Y98" s="4"/>
      <c r="Z98" s="4"/>
      <c r="AA98" s="4"/>
      <c r="AB98" s="3"/>
      <c r="AG98" s="2"/>
    </row>
    <row r="99" spans="1:33" hidden="1">
      <c r="A99" s="5"/>
      <c r="B99" s="13"/>
      <c r="C99" s="5"/>
      <c r="D99" s="4"/>
      <c r="E99" s="4"/>
      <c r="F99" s="4"/>
      <c r="G99" s="4"/>
      <c r="H99" s="4"/>
      <c r="I99" s="4"/>
      <c r="J99" s="4"/>
      <c r="K99" s="4"/>
      <c r="L99" s="4"/>
      <c r="M99" s="4"/>
      <c r="N99" s="4"/>
      <c r="O99" s="4"/>
      <c r="P99" s="4"/>
      <c r="Q99" s="4"/>
      <c r="R99" s="4"/>
      <c r="S99" s="4"/>
      <c r="T99" s="4"/>
      <c r="U99" s="4"/>
      <c r="V99" s="4"/>
      <c r="W99" s="4"/>
      <c r="X99" s="4"/>
      <c r="Y99" s="4"/>
      <c r="Z99" s="4"/>
      <c r="AA99" s="4"/>
      <c r="AB99" s="3"/>
      <c r="AG99" s="2"/>
    </row>
    <row r="100" spans="1:33" hidden="1">
      <c r="A100" s="5"/>
      <c r="B100" s="13"/>
      <c r="C100" s="5"/>
      <c r="D100" s="4"/>
      <c r="E100" s="4"/>
      <c r="F100" s="4"/>
      <c r="G100" s="4"/>
      <c r="H100" s="4"/>
      <c r="I100" s="4"/>
      <c r="J100" s="4"/>
      <c r="K100" s="4"/>
      <c r="L100" s="4"/>
      <c r="M100" s="4"/>
      <c r="N100" s="4"/>
      <c r="O100" s="4"/>
      <c r="P100" s="4"/>
      <c r="Q100" s="4"/>
      <c r="R100" s="4"/>
      <c r="S100" s="4"/>
      <c r="T100" s="4"/>
      <c r="U100" s="4"/>
      <c r="V100" s="4"/>
      <c r="W100" s="4"/>
      <c r="X100" s="4"/>
      <c r="Y100" s="4"/>
      <c r="Z100" s="4"/>
      <c r="AA100" s="4"/>
      <c r="AB100" s="3"/>
      <c r="AG100" s="2"/>
    </row>
    <row r="101" spans="1:33">
      <c r="A101" s="5"/>
      <c r="B101" s="13"/>
      <c r="C101" s="5"/>
      <c r="D101" s="4"/>
      <c r="E101" s="4"/>
      <c r="F101" s="4"/>
      <c r="G101" s="4"/>
      <c r="H101" s="4"/>
      <c r="I101" s="4"/>
      <c r="J101" s="4"/>
      <c r="K101" s="4"/>
      <c r="L101" s="4"/>
      <c r="M101" s="4"/>
      <c r="N101" s="4"/>
      <c r="O101" s="4"/>
      <c r="P101" s="4"/>
      <c r="Q101" s="4"/>
      <c r="R101" s="4"/>
      <c r="S101" s="4"/>
      <c r="T101" s="4"/>
      <c r="U101" s="4"/>
      <c r="V101" s="4"/>
      <c r="W101" s="4"/>
      <c r="X101" s="4"/>
      <c r="Y101" s="4"/>
      <c r="Z101" s="4"/>
      <c r="AA101" s="4"/>
      <c r="AB101" s="3"/>
      <c r="AG101" s="2"/>
    </row>
    <row r="102" spans="1:33">
      <c r="A102" s="5"/>
      <c r="B102" s="13"/>
      <c r="C102" s="5"/>
      <c r="D102" s="4"/>
      <c r="E102" s="4"/>
      <c r="F102" s="4"/>
      <c r="G102" s="4"/>
      <c r="H102" s="4"/>
      <c r="I102" s="4"/>
      <c r="J102" s="4"/>
      <c r="K102" s="4"/>
      <c r="L102" s="4"/>
      <c r="M102" s="4"/>
      <c r="N102" s="4"/>
      <c r="O102" s="4"/>
      <c r="P102" s="4"/>
      <c r="Q102" s="4"/>
      <c r="R102" s="4"/>
      <c r="S102" s="4"/>
      <c r="T102" s="4"/>
      <c r="U102" s="4"/>
      <c r="V102" s="4"/>
      <c r="W102" s="4"/>
      <c r="X102" s="4"/>
      <c r="Y102" s="4"/>
      <c r="Z102" s="4"/>
      <c r="AA102" s="4"/>
      <c r="AB102" s="3"/>
      <c r="AG102" s="2"/>
    </row>
    <row r="103" spans="1:33">
      <c r="A103" s="5"/>
      <c r="B103" s="13"/>
      <c r="C103" s="5"/>
      <c r="D103" s="4"/>
      <c r="E103" s="4"/>
      <c r="F103" s="4"/>
      <c r="G103" s="4"/>
      <c r="H103" s="4"/>
      <c r="I103" s="4"/>
      <c r="J103" s="4"/>
      <c r="K103" s="4"/>
      <c r="L103" s="4"/>
      <c r="M103" s="4"/>
      <c r="N103" s="4"/>
      <c r="O103" s="4"/>
      <c r="P103" s="4"/>
      <c r="Q103" s="4"/>
      <c r="R103" s="4"/>
      <c r="S103" s="4"/>
      <c r="T103" s="4"/>
      <c r="U103" s="4"/>
      <c r="V103" s="4"/>
      <c r="W103" s="4"/>
      <c r="X103" s="4"/>
      <c r="Y103" s="4"/>
      <c r="Z103" s="4"/>
      <c r="AA103" s="4"/>
      <c r="AB103" s="3"/>
      <c r="AG103" s="2"/>
    </row>
    <row r="104" spans="1:33">
      <c r="A104" s="5"/>
      <c r="B104" s="13"/>
      <c r="C104" s="5"/>
      <c r="D104" s="4"/>
      <c r="E104" s="4"/>
      <c r="F104" s="4"/>
      <c r="G104" s="4"/>
      <c r="H104" s="4"/>
      <c r="I104" s="4"/>
      <c r="J104" s="4"/>
      <c r="K104" s="4"/>
      <c r="L104" s="4"/>
      <c r="M104" s="4"/>
      <c r="N104" s="4"/>
      <c r="O104" s="4"/>
      <c r="P104" s="4"/>
      <c r="Q104" s="4"/>
      <c r="R104" s="4"/>
      <c r="S104" s="4"/>
      <c r="T104" s="4"/>
      <c r="U104" s="4"/>
      <c r="V104" s="4"/>
      <c r="W104" s="4"/>
      <c r="X104" s="4"/>
      <c r="Y104" s="4"/>
      <c r="Z104" s="4"/>
      <c r="AA104" s="4"/>
      <c r="AB104" s="3"/>
      <c r="AG104" s="2"/>
    </row>
    <row r="105" spans="1:33">
      <c r="A105" s="5"/>
      <c r="B105" s="13"/>
      <c r="C105" s="5"/>
      <c r="D105" s="4"/>
      <c r="E105" s="4"/>
      <c r="F105" s="4"/>
      <c r="G105" s="4"/>
      <c r="H105" s="4"/>
      <c r="I105" s="4"/>
      <c r="J105" s="4"/>
      <c r="K105" s="4"/>
      <c r="L105" s="4"/>
      <c r="M105" s="4"/>
      <c r="N105" s="4"/>
      <c r="O105" s="4"/>
      <c r="P105" s="4"/>
      <c r="Q105" s="4"/>
      <c r="R105" s="4"/>
      <c r="S105" s="4"/>
      <c r="T105" s="4"/>
      <c r="U105" s="4"/>
      <c r="V105" s="4"/>
      <c r="W105" s="4"/>
      <c r="X105" s="4"/>
      <c r="Y105" s="4"/>
      <c r="Z105" s="4"/>
      <c r="AA105" s="4"/>
      <c r="AB105" s="3"/>
      <c r="AG105" s="2"/>
    </row>
    <row r="106" spans="1:33">
      <c r="A106" s="5"/>
      <c r="B106" s="13"/>
      <c r="C106" s="5"/>
      <c r="D106" s="4"/>
      <c r="E106" s="4"/>
      <c r="F106" s="4"/>
      <c r="G106" s="4"/>
      <c r="H106" s="4"/>
      <c r="I106" s="4"/>
      <c r="J106" s="4"/>
      <c r="K106" s="4"/>
      <c r="L106" s="4"/>
      <c r="M106" s="4"/>
      <c r="N106" s="4"/>
      <c r="O106" s="4"/>
      <c r="P106" s="4"/>
      <c r="Q106" s="4"/>
      <c r="R106" s="4"/>
      <c r="S106" s="4"/>
      <c r="T106" s="4"/>
      <c r="U106" s="4"/>
      <c r="V106" s="4"/>
      <c r="W106" s="4"/>
      <c r="X106" s="4"/>
      <c r="Y106" s="4"/>
      <c r="Z106" s="4"/>
      <c r="AA106" s="4"/>
      <c r="AB106" s="3"/>
      <c r="AG106" s="2"/>
    </row>
    <row r="107" spans="1:33">
      <c r="A107" s="5"/>
      <c r="B107" s="13"/>
      <c r="C107" s="5"/>
      <c r="D107" s="4"/>
      <c r="E107" s="4"/>
      <c r="F107" s="4"/>
      <c r="G107" s="4"/>
      <c r="H107" s="4"/>
      <c r="I107" s="4"/>
      <c r="J107" s="4"/>
      <c r="K107" s="4"/>
      <c r="L107" s="4"/>
      <c r="M107" s="4"/>
      <c r="N107" s="4"/>
      <c r="O107" s="4"/>
      <c r="P107" s="4"/>
      <c r="Q107" s="4"/>
      <c r="R107" s="4"/>
      <c r="S107" s="4"/>
      <c r="T107" s="4"/>
      <c r="U107" s="4"/>
      <c r="V107" s="4"/>
      <c r="W107" s="4"/>
      <c r="X107" s="4"/>
      <c r="Y107" s="4"/>
      <c r="Z107" s="4"/>
      <c r="AA107" s="4"/>
      <c r="AB107" s="3"/>
      <c r="AG107" s="2"/>
    </row>
    <row r="108" spans="1:33">
      <c r="A108" s="5"/>
      <c r="B108" s="13"/>
      <c r="C108" s="5"/>
      <c r="D108" s="4"/>
      <c r="E108" s="4"/>
      <c r="F108" s="4"/>
      <c r="G108" s="4"/>
      <c r="H108" s="4"/>
      <c r="I108" s="4"/>
      <c r="J108" s="4"/>
      <c r="K108" s="4"/>
      <c r="L108" s="4"/>
      <c r="M108" s="4"/>
      <c r="N108" s="4"/>
      <c r="O108" s="4"/>
      <c r="P108" s="4"/>
      <c r="Q108" s="4"/>
      <c r="R108" s="4"/>
      <c r="S108" s="4"/>
      <c r="T108" s="4"/>
      <c r="U108" s="4"/>
      <c r="V108" s="4"/>
      <c r="W108" s="4"/>
      <c r="X108" s="4"/>
      <c r="Y108" s="4"/>
      <c r="Z108" s="4"/>
      <c r="AA108" s="4"/>
      <c r="AB108" s="3"/>
      <c r="AG108" s="2"/>
    </row>
    <row r="109" spans="1:33">
      <c r="A109" s="5"/>
      <c r="B109" s="13"/>
      <c r="C109" s="5"/>
      <c r="D109" s="4"/>
      <c r="E109" s="4"/>
      <c r="F109" s="4"/>
      <c r="G109" s="4"/>
      <c r="H109" s="4"/>
      <c r="I109" s="4"/>
      <c r="J109" s="4"/>
      <c r="K109" s="4"/>
      <c r="L109" s="4"/>
      <c r="M109" s="4"/>
      <c r="N109" s="4"/>
      <c r="O109" s="4"/>
      <c r="P109" s="4"/>
      <c r="Q109" s="4"/>
      <c r="R109" s="4"/>
      <c r="S109" s="4"/>
      <c r="T109" s="4"/>
      <c r="U109" s="4"/>
      <c r="V109" s="4"/>
      <c r="W109" s="4"/>
      <c r="X109" s="4"/>
      <c r="Y109" s="4"/>
      <c r="Z109" s="4"/>
      <c r="AA109" s="4"/>
      <c r="AB109" s="3"/>
      <c r="AG109" s="2"/>
    </row>
    <row r="110" spans="1:33">
      <c r="A110" s="5"/>
      <c r="B110" s="13"/>
      <c r="C110" s="5"/>
      <c r="D110" s="4"/>
      <c r="E110" s="4"/>
      <c r="F110" s="4"/>
      <c r="G110" s="4"/>
      <c r="H110" s="4"/>
      <c r="I110" s="4"/>
      <c r="J110" s="4"/>
      <c r="K110" s="4"/>
      <c r="L110" s="4"/>
      <c r="M110" s="4"/>
      <c r="N110" s="4"/>
      <c r="O110" s="4"/>
      <c r="P110" s="4"/>
      <c r="Q110" s="4"/>
      <c r="R110" s="4"/>
      <c r="S110" s="4"/>
      <c r="T110" s="4"/>
      <c r="U110" s="4"/>
      <c r="V110" s="4"/>
      <c r="W110" s="4"/>
      <c r="X110" s="4"/>
      <c r="Y110" s="4"/>
      <c r="Z110" s="4"/>
      <c r="AA110" s="4"/>
      <c r="AB110" s="3"/>
      <c r="AG110" s="2"/>
    </row>
    <row r="111" spans="1:33">
      <c r="A111" s="5"/>
      <c r="B111" s="13"/>
      <c r="C111" s="5"/>
      <c r="D111" s="4"/>
      <c r="E111" s="4"/>
      <c r="F111" s="4"/>
      <c r="G111" s="4"/>
      <c r="H111" s="4"/>
      <c r="I111" s="4"/>
      <c r="J111" s="4"/>
      <c r="K111" s="4"/>
      <c r="L111" s="4"/>
      <c r="M111" s="4"/>
      <c r="N111" s="4"/>
      <c r="O111" s="4"/>
      <c r="P111" s="4"/>
      <c r="Q111" s="4"/>
      <c r="R111" s="4"/>
      <c r="S111" s="4"/>
      <c r="T111" s="4"/>
      <c r="U111" s="4"/>
      <c r="V111" s="4"/>
      <c r="W111" s="4"/>
      <c r="X111" s="4"/>
      <c r="Y111" s="4"/>
      <c r="Z111" s="4"/>
      <c r="AA111" s="4"/>
      <c r="AB111" s="3"/>
      <c r="AG111" s="2"/>
    </row>
    <row r="112" spans="1:33">
      <c r="A112" s="5"/>
      <c r="B112" s="13"/>
      <c r="C112" s="5"/>
      <c r="D112" s="4"/>
      <c r="E112" s="4"/>
      <c r="F112" s="4"/>
      <c r="G112" s="4"/>
      <c r="H112" s="4"/>
      <c r="I112" s="4"/>
      <c r="J112" s="4"/>
      <c r="K112" s="4"/>
      <c r="L112" s="4"/>
      <c r="M112" s="4"/>
      <c r="N112" s="4"/>
      <c r="O112" s="4"/>
      <c r="P112" s="4"/>
      <c r="Q112" s="4"/>
      <c r="R112" s="4"/>
      <c r="S112" s="4"/>
      <c r="T112" s="4"/>
      <c r="U112" s="4"/>
      <c r="V112" s="4"/>
      <c r="W112" s="4"/>
      <c r="X112" s="4"/>
      <c r="Y112" s="4"/>
      <c r="Z112" s="4"/>
      <c r="AA112" s="4"/>
      <c r="AB112" s="3"/>
      <c r="AG112" s="2"/>
    </row>
    <row r="113" spans="1:33">
      <c r="A113" s="5"/>
      <c r="B113" s="13"/>
      <c r="C113" s="5"/>
      <c r="D113" s="4"/>
      <c r="E113" s="4"/>
      <c r="F113" s="4"/>
      <c r="G113" s="4"/>
      <c r="H113" s="4"/>
      <c r="I113" s="4"/>
      <c r="J113" s="4"/>
      <c r="K113" s="4"/>
      <c r="L113" s="4"/>
      <c r="M113" s="4"/>
      <c r="N113" s="4"/>
      <c r="O113" s="4"/>
      <c r="P113" s="4"/>
      <c r="Q113" s="4"/>
      <c r="R113" s="4"/>
      <c r="S113" s="4"/>
      <c r="T113" s="4"/>
      <c r="U113" s="4"/>
      <c r="V113" s="4"/>
      <c r="W113" s="4"/>
      <c r="X113" s="4"/>
      <c r="Y113" s="4"/>
      <c r="Z113" s="4"/>
      <c r="AA113" s="4"/>
      <c r="AB113" s="3"/>
      <c r="AG113" s="2"/>
    </row>
    <row r="114" spans="1:33">
      <c r="A114" s="5"/>
      <c r="B114" s="13"/>
      <c r="C114" s="5"/>
      <c r="D114" s="4"/>
      <c r="E114" s="4"/>
      <c r="F114" s="4"/>
      <c r="G114" s="4"/>
      <c r="H114" s="4"/>
      <c r="I114" s="4"/>
      <c r="J114" s="4"/>
      <c r="K114" s="4"/>
      <c r="L114" s="4"/>
      <c r="M114" s="4"/>
      <c r="N114" s="4"/>
      <c r="O114" s="4"/>
      <c r="P114" s="4"/>
      <c r="Q114" s="4"/>
      <c r="R114" s="4"/>
      <c r="S114" s="4"/>
      <c r="T114" s="4"/>
      <c r="U114" s="4"/>
      <c r="V114" s="4"/>
      <c r="W114" s="4"/>
      <c r="X114" s="4"/>
      <c r="Y114" s="4"/>
      <c r="Z114" s="4"/>
      <c r="AA114" s="4"/>
      <c r="AB114" s="3"/>
      <c r="AG114" s="2"/>
    </row>
    <row r="115" spans="1:33">
      <c r="A115" s="5"/>
      <c r="B115" s="13"/>
      <c r="C115" s="5"/>
      <c r="D115" s="4"/>
      <c r="E115" s="4"/>
      <c r="F115" s="4"/>
      <c r="G115" s="4"/>
      <c r="H115" s="4"/>
      <c r="I115" s="4"/>
      <c r="J115" s="4"/>
      <c r="K115" s="4"/>
      <c r="L115" s="4"/>
      <c r="M115" s="4"/>
      <c r="N115" s="4"/>
      <c r="O115" s="4"/>
      <c r="P115" s="4"/>
      <c r="Q115" s="4"/>
      <c r="R115" s="4"/>
      <c r="S115" s="4"/>
      <c r="T115" s="4"/>
      <c r="U115" s="4"/>
      <c r="V115" s="4"/>
      <c r="W115" s="4"/>
      <c r="X115" s="4"/>
      <c r="Y115" s="4"/>
      <c r="Z115" s="4"/>
      <c r="AA115" s="4"/>
      <c r="AB115" s="3"/>
      <c r="AG115" s="2"/>
    </row>
    <row r="116" spans="1:33">
      <c r="A116" s="5"/>
      <c r="B116" s="13"/>
      <c r="C116" s="5"/>
      <c r="D116" s="4"/>
      <c r="E116" s="4"/>
      <c r="F116" s="4"/>
      <c r="G116" s="4"/>
      <c r="H116" s="4"/>
      <c r="I116" s="4"/>
      <c r="J116" s="4"/>
      <c r="K116" s="4"/>
      <c r="L116" s="4"/>
      <c r="M116" s="4"/>
      <c r="N116" s="4"/>
      <c r="O116" s="4"/>
      <c r="P116" s="4"/>
      <c r="Q116" s="4"/>
      <c r="R116" s="4"/>
      <c r="S116" s="4"/>
      <c r="T116" s="4"/>
      <c r="U116" s="4"/>
      <c r="V116" s="4"/>
      <c r="W116" s="4"/>
      <c r="X116" s="4"/>
      <c r="Y116" s="4"/>
      <c r="Z116" s="4"/>
      <c r="AA116" s="4"/>
      <c r="AB116" s="3"/>
      <c r="AG116" s="2"/>
    </row>
    <row r="117" spans="1:33">
      <c r="A117" s="5"/>
      <c r="B117" s="13"/>
      <c r="C117" s="5"/>
      <c r="D117" s="4"/>
      <c r="E117" s="4"/>
      <c r="F117" s="4"/>
      <c r="G117" s="4"/>
      <c r="H117" s="4"/>
      <c r="I117" s="4"/>
      <c r="J117" s="4"/>
      <c r="K117" s="4"/>
      <c r="L117" s="4"/>
      <c r="M117" s="4"/>
      <c r="N117" s="4"/>
      <c r="O117" s="4"/>
      <c r="P117" s="4"/>
      <c r="Q117" s="4"/>
      <c r="R117" s="4"/>
      <c r="S117" s="4"/>
      <c r="T117" s="4"/>
      <c r="U117" s="4"/>
      <c r="V117" s="4"/>
      <c r="W117" s="4"/>
      <c r="X117" s="4"/>
      <c r="Y117" s="4"/>
      <c r="Z117" s="4"/>
      <c r="AA117" s="4"/>
      <c r="AB117" s="3"/>
      <c r="AG117" s="2"/>
    </row>
    <row r="118" spans="1:33">
      <c r="A118" s="5"/>
      <c r="B118" s="13"/>
      <c r="C118" s="5"/>
      <c r="D118" s="4"/>
      <c r="E118" s="4"/>
      <c r="F118" s="4"/>
      <c r="G118" s="4"/>
      <c r="H118" s="4"/>
      <c r="I118" s="4"/>
      <c r="J118" s="4"/>
      <c r="K118" s="4"/>
      <c r="L118" s="4"/>
      <c r="M118" s="4"/>
      <c r="N118" s="4"/>
      <c r="O118" s="4"/>
      <c r="P118" s="4"/>
      <c r="Q118" s="4"/>
      <c r="R118" s="4"/>
      <c r="S118" s="4"/>
      <c r="T118" s="4"/>
      <c r="U118" s="4"/>
      <c r="V118" s="4"/>
      <c r="W118" s="4"/>
      <c r="X118" s="4"/>
      <c r="Y118" s="4"/>
      <c r="Z118" s="4"/>
      <c r="AA118" s="4"/>
      <c r="AB118" s="3"/>
      <c r="AG118" s="2"/>
    </row>
    <row r="119" spans="1:33">
      <c r="A119" s="5"/>
      <c r="B119" s="13"/>
      <c r="C119" s="5"/>
      <c r="D119" s="4"/>
      <c r="E119" s="4"/>
      <c r="F119" s="4"/>
      <c r="G119" s="4"/>
      <c r="H119" s="4"/>
      <c r="I119" s="4"/>
      <c r="J119" s="4"/>
      <c r="K119" s="4"/>
      <c r="L119" s="4"/>
      <c r="M119" s="4"/>
      <c r="N119" s="4"/>
      <c r="O119" s="4"/>
      <c r="P119" s="4"/>
      <c r="Q119" s="4"/>
      <c r="R119" s="4"/>
      <c r="S119" s="4"/>
      <c r="T119" s="4"/>
      <c r="U119" s="4"/>
      <c r="V119" s="4"/>
      <c r="W119" s="4"/>
      <c r="X119" s="4"/>
      <c r="Y119" s="4"/>
      <c r="Z119" s="4"/>
      <c r="AA119" s="4"/>
      <c r="AB119" s="3"/>
      <c r="AG119" s="2"/>
    </row>
    <row r="120" spans="1:33">
      <c r="A120" s="5"/>
      <c r="B120" s="13"/>
      <c r="C120" s="5"/>
      <c r="D120" s="4"/>
      <c r="E120" s="4"/>
      <c r="F120" s="4"/>
      <c r="G120" s="4"/>
      <c r="H120" s="4"/>
      <c r="J120" s="4"/>
      <c r="K120" s="4"/>
      <c r="L120" s="4"/>
      <c r="M120" s="4"/>
      <c r="N120" s="4"/>
      <c r="O120" s="4"/>
      <c r="P120" s="4"/>
      <c r="Q120" s="4"/>
      <c r="R120" s="4"/>
      <c r="S120" s="4"/>
      <c r="T120" s="4"/>
      <c r="U120" s="4"/>
      <c r="V120" s="4"/>
      <c r="W120" s="4"/>
      <c r="X120" s="4"/>
      <c r="Y120" s="4"/>
      <c r="Z120" s="4"/>
      <c r="AA120" s="4"/>
      <c r="AB120" s="3"/>
      <c r="AG120" s="2"/>
    </row>
    <row r="121" spans="1:33">
      <c r="A121" s="5"/>
      <c r="B121" s="13"/>
      <c r="C121" s="5"/>
      <c r="D121" s="4"/>
      <c r="E121" s="4"/>
      <c r="F121" s="4"/>
      <c r="G121" s="4"/>
      <c r="H121" s="4"/>
      <c r="I121" s="8"/>
      <c r="J121" s="4"/>
      <c r="K121" s="4"/>
      <c r="L121" s="4"/>
      <c r="M121" s="4"/>
      <c r="N121" s="4"/>
      <c r="O121" s="4"/>
      <c r="P121" s="4"/>
      <c r="Q121" s="4"/>
      <c r="R121" s="4"/>
      <c r="S121" s="4"/>
      <c r="T121" s="4"/>
      <c r="U121" s="4"/>
      <c r="V121" s="4"/>
      <c r="W121" s="4"/>
      <c r="X121" s="4"/>
      <c r="Y121" s="4"/>
      <c r="Z121" s="4"/>
      <c r="AA121" s="4"/>
      <c r="AB121" s="3"/>
      <c r="AG121" s="2"/>
    </row>
    <row r="122" spans="1:33">
      <c r="AG122" s="2"/>
    </row>
    <row r="123" spans="1:33">
      <c r="J123" s="8"/>
      <c r="K123" s="8"/>
      <c r="L123" s="8"/>
      <c r="M123" s="8"/>
      <c r="N123" s="8"/>
      <c r="O123" s="8"/>
      <c r="P123" s="8"/>
      <c r="Q123" s="8"/>
      <c r="R123" s="8"/>
      <c r="S123" s="8"/>
      <c r="T123" s="8"/>
      <c r="U123" s="8"/>
      <c r="V123" s="8"/>
      <c r="AG123" s="2"/>
    </row>
    <row r="124" spans="1:33">
      <c r="AG124" s="2"/>
    </row>
    <row r="125" spans="1:33">
      <c r="AG125" s="2"/>
    </row>
    <row r="126" spans="1:33">
      <c r="AG126" s="2"/>
    </row>
    <row r="127" spans="1:33">
      <c r="AG127" s="2"/>
    </row>
    <row r="128" spans="1:33">
      <c r="AG128" s="2"/>
    </row>
    <row r="129" spans="33:33">
      <c r="AG129" s="2"/>
    </row>
    <row r="130" spans="33:33">
      <c r="AG130" s="2"/>
    </row>
    <row r="131" spans="33:33">
      <c r="AG131" s="2"/>
    </row>
    <row r="132" spans="33:33">
      <c r="AG132" s="2"/>
    </row>
    <row r="133" spans="33:33">
      <c r="AG133" s="2"/>
    </row>
    <row r="134" spans="33:33">
      <c r="AG134" s="2"/>
    </row>
    <row r="135" spans="33:33">
      <c r="AG135" s="2"/>
    </row>
    <row r="136" spans="33:33">
      <c r="AG136" s="2"/>
    </row>
    <row r="137" spans="33:33">
      <c r="AG137" s="2"/>
    </row>
    <row r="138" spans="33:33">
      <c r="AG138" s="2"/>
    </row>
    <row r="139" spans="33:33">
      <c r="AG139" s="2"/>
    </row>
    <row r="140" spans="33:33">
      <c r="AG140" s="2"/>
    </row>
    <row r="141" spans="33:33">
      <c r="AG141" s="2"/>
    </row>
    <row r="142" spans="33:33">
      <c r="AG142" s="2"/>
    </row>
    <row r="143" spans="33:33">
      <c r="AG143" s="2"/>
    </row>
    <row r="144" spans="33:33">
      <c r="AG144" s="2"/>
    </row>
    <row r="145" spans="33:33">
      <c r="AG145" s="2"/>
    </row>
    <row r="146" spans="33:33">
      <c r="AG146" s="2"/>
    </row>
    <row r="147" spans="33:33">
      <c r="AG147" s="2"/>
    </row>
    <row r="148" spans="33:33">
      <c r="AG148" s="2"/>
    </row>
    <row r="149" spans="33:33">
      <c r="AG149" s="2"/>
    </row>
    <row r="150" spans="33:33">
      <c r="AG150" s="2"/>
    </row>
    <row r="151" spans="33:33">
      <c r="AG151" s="2"/>
    </row>
    <row r="152" spans="33:33">
      <c r="AG152" s="2"/>
    </row>
    <row r="153" spans="33:33">
      <c r="AG153" s="2"/>
    </row>
    <row r="154" spans="33:33">
      <c r="AG154" s="2"/>
    </row>
    <row r="155" spans="33:33">
      <c r="AG155" s="2"/>
    </row>
    <row r="156" spans="33:33">
      <c r="AG156" s="2"/>
    </row>
    <row r="157" spans="33:33">
      <c r="AG157" s="2"/>
    </row>
    <row r="158" spans="33:33">
      <c r="AG158" s="2"/>
    </row>
    <row r="159" spans="33:33">
      <c r="AG159" s="2"/>
    </row>
    <row r="160" spans="33:33">
      <c r="AG160" s="2"/>
    </row>
    <row r="161" spans="33:33">
      <c r="AG161" s="2"/>
    </row>
    <row r="162" spans="33:33">
      <c r="AG162" s="2"/>
    </row>
    <row r="163" spans="33:33">
      <c r="AG163" s="2"/>
    </row>
    <row r="164" spans="33:33">
      <c r="AG164" s="2"/>
    </row>
    <row r="165" spans="33:33">
      <c r="AG165" s="2"/>
    </row>
    <row r="166" spans="33:33">
      <c r="AG166" s="2"/>
    </row>
    <row r="167" spans="33:33">
      <c r="AG167" s="2"/>
    </row>
    <row r="168" spans="33:33">
      <c r="AG168" s="2"/>
    </row>
    <row r="169" spans="33:33">
      <c r="AG169" s="2"/>
    </row>
    <row r="170" spans="33:33">
      <c r="AG170" s="2"/>
    </row>
    <row r="171" spans="33:33">
      <c r="AG171" s="2"/>
    </row>
    <row r="172" spans="33:33">
      <c r="AG172" s="2"/>
    </row>
    <row r="173" spans="33:33">
      <c r="AG173" s="2"/>
    </row>
    <row r="174" spans="33:33">
      <c r="AG174" s="2"/>
    </row>
    <row r="175" spans="33:33">
      <c r="AG175" s="2"/>
    </row>
    <row r="176" spans="33:33">
      <c r="AG176" s="2"/>
    </row>
    <row r="177" spans="33:33">
      <c r="AG177" s="2"/>
    </row>
    <row r="178" spans="33:33">
      <c r="AG178" s="2"/>
    </row>
    <row r="179" spans="33:33">
      <c r="AG179" s="2"/>
    </row>
    <row r="180" spans="33:33">
      <c r="AG180" s="2"/>
    </row>
    <row r="181" spans="33:33">
      <c r="AG181" s="2"/>
    </row>
    <row r="182" spans="33:33">
      <c r="AG182" s="2"/>
    </row>
    <row r="183" spans="33:33">
      <c r="AG183" s="2"/>
    </row>
    <row r="184" spans="33:33">
      <c r="AG184" s="2"/>
    </row>
    <row r="185" spans="33:33">
      <c r="AG185" s="2"/>
    </row>
    <row r="186" spans="33:33">
      <c r="AG186" s="2"/>
    </row>
    <row r="187" spans="33:33">
      <c r="AG187" s="2"/>
    </row>
    <row r="188" spans="33:33">
      <c r="AG188" s="2"/>
    </row>
    <row r="189" spans="33:33">
      <c r="AG189" s="2"/>
    </row>
    <row r="190" spans="33:33">
      <c r="AG190" s="2"/>
    </row>
    <row r="191" spans="33:33">
      <c r="AG191" s="2"/>
    </row>
    <row r="192" spans="33:33">
      <c r="AG192" s="2"/>
    </row>
    <row r="193" spans="33:33">
      <c r="AG193" s="2"/>
    </row>
    <row r="194" spans="33:33">
      <c r="AG194" s="2"/>
    </row>
    <row r="195" spans="33:33">
      <c r="AG195" s="2"/>
    </row>
    <row r="196" spans="33:33">
      <c r="AG196" s="2"/>
    </row>
    <row r="197" spans="33:33">
      <c r="AG197" s="2"/>
    </row>
    <row r="198" spans="33:33">
      <c r="AG198" s="2"/>
    </row>
    <row r="199" spans="33:33">
      <c r="AG199" s="2"/>
    </row>
    <row r="200" spans="33:33">
      <c r="AG200" s="2"/>
    </row>
    <row r="201" spans="33:33">
      <c r="AG201" s="2"/>
    </row>
    <row r="202" spans="33:33">
      <c r="AG202" s="2"/>
    </row>
    <row r="203" spans="33:33">
      <c r="AG203" s="2"/>
    </row>
    <row r="204" spans="33:33">
      <c r="AG204" s="2"/>
    </row>
    <row r="205" spans="33:33">
      <c r="AG205" s="2"/>
    </row>
    <row r="206" spans="33:33">
      <c r="AG206" s="2"/>
    </row>
    <row r="207" spans="33:33">
      <c r="AG207" s="2"/>
    </row>
    <row r="208" spans="33:33">
      <c r="AG208" s="2"/>
    </row>
    <row r="209" spans="33:33">
      <c r="AG209" s="2"/>
    </row>
    <row r="210" spans="33:33">
      <c r="AG210" s="2"/>
    </row>
    <row r="211" spans="33:33">
      <c r="AG211" s="2"/>
    </row>
    <row r="212" spans="33:33">
      <c r="AG212" s="2"/>
    </row>
    <row r="213" spans="33:33">
      <c r="AG213" s="2"/>
    </row>
    <row r="214" spans="33:33">
      <c r="AG214" s="2"/>
    </row>
    <row r="215" spans="33:33">
      <c r="AG215" s="2"/>
    </row>
    <row r="216" spans="33:33">
      <c r="AG216" s="2"/>
    </row>
    <row r="217" spans="33:33">
      <c r="AG217" s="2"/>
    </row>
    <row r="218" spans="33:33">
      <c r="AG218" s="2"/>
    </row>
    <row r="219" spans="33:33">
      <c r="AG219" s="2"/>
    </row>
    <row r="220" spans="33:33">
      <c r="AG220" s="2"/>
    </row>
    <row r="221" spans="33:33">
      <c r="AG221" s="2"/>
    </row>
    <row r="222" spans="33:33">
      <c r="AG222" s="2"/>
    </row>
    <row r="223" spans="33:33">
      <c r="AG223" s="2"/>
    </row>
    <row r="224" spans="33:33">
      <c r="AG224" s="2"/>
    </row>
    <row r="225" spans="33:33">
      <c r="AG225" s="2"/>
    </row>
    <row r="226" spans="33:33">
      <c r="AG226" s="2"/>
    </row>
    <row r="227" spans="33:33">
      <c r="AG227" s="2"/>
    </row>
    <row r="228" spans="33:33">
      <c r="AG228" s="2"/>
    </row>
    <row r="229" spans="33:33">
      <c r="AG229" s="2"/>
    </row>
    <row r="230" spans="33:33">
      <c r="AG230" s="2"/>
    </row>
    <row r="231" spans="33:33">
      <c r="AG231" s="2"/>
    </row>
    <row r="232" spans="33:33">
      <c r="AG232" s="2"/>
    </row>
    <row r="233" spans="33:33">
      <c r="AG233" s="2"/>
    </row>
    <row r="234" spans="33:33">
      <c r="AG234" s="2"/>
    </row>
    <row r="235" spans="33:33">
      <c r="AG235" s="2"/>
    </row>
    <row r="236" spans="33:33">
      <c r="AG236" s="2"/>
    </row>
    <row r="237" spans="33:33">
      <c r="AG237" s="2"/>
    </row>
    <row r="238" spans="33:33">
      <c r="AG238" s="2"/>
    </row>
    <row r="239" spans="33:33">
      <c r="AG239" s="2"/>
    </row>
    <row r="240" spans="33:33">
      <c r="AG240" s="2"/>
    </row>
    <row r="241" spans="33:33">
      <c r="AG241" s="2"/>
    </row>
    <row r="242" spans="33:33">
      <c r="AG242" s="2"/>
    </row>
    <row r="243" spans="33:33">
      <c r="AG243" s="2"/>
    </row>
    <row r="244" spans="33:33">
      <c r="AG244" s="2"/>
    </row>
    <row r="245" spans="33:33">
      <c r="AG245" s="2"/>
    </row>
    <row r="246" spans="33:33">
      <c r="AG246" s="2"/>
    </row>
    <row r="247" spans="33:33">
      <c r="AG247" s="2"/>
    </row>
    <row r="248" spans="33:33">
      <c r="AG248" s="2"/>
    </row>
    <row r="249" spans="33:33">
      <c r="AG249" s="2"/>
    </row>
    <row r="250" spans="33:33">
      <c r="AG250" s="2"/>
    </row>
    <row r="251" spans="33:33">
      <c r="AG251" s="2"/>
    </row>
    <row r="252" spans="33:33">
      <c r="AG252" s="2"/>
    </row>
    <row r="253" spans="33:33">
      <c r="AG253" s="2"/>
    </row>
    <row r="254" spans="33:33">
      <c r="AG254" s="2"/>
    </row>
    <row r="255" spans="33:33">
      <c r="AG255" s="2"/>
    </row>
    <row r="256" spans="33:33">
      <c r="AG256" s="2"/>
    </row>
    <row r="257" spans="33:33">
      <c r="AG257" s="2"/>
    </row>
    <row r="258" spans="33:33">
      <c r="AG258" s="2"/>
    </row>
    <row r="259" spans="33:33">
      <c r="AG259" s="2"/>
    </row>
    <row r="260" spans="33:33">
      <c r="AG260" s="2"/>
    </row>
    <row r="261" spans="33:33">
      <c r="AG261" s="2"/>
    </row>
    <row r="262" spans="33:33">
      <c r="AG262" s="2"/>
    </row>
    <row r="263" spans="33:33">
      <c r="AG263" s="2"/>
    </row>
    <row r="264" spans="33:33">
      <c r="AG264" s="2"/>
    </row>
    <row r="265" spans="33:33">
      <c r="AG265" s="2"/>
    </row>
    <row r="266" spans="33:33">
      <c r="AG266" s="2"/>
    </row>
    <row r="267" spans="33:33">
      <c r="AG267" s="2"/>
    </row>
    <row r="268" spans="33:33">
      <c r="AG268" s="2"/>
    </row>
    <row r="269" spans="33:33">
      <c r="AG269" s="2"/>
    </row>
    <row r="270" spans="33:33">
      <c r="AG270" s="2"/>
    </row>
    <row r="271" spans="33:33">
      <c r="AG271" s="2"/>
    </row>
    <row r="272" spans="33:33">
      <c r="AG272" s="2"/>
    </row>
    <row r="273" spans="33:33">
      <c r="AG273" s="2"/>
    </row>
    <row r="274" spans="33:33">
      <c r="AG274" s="2"/>
    </row>
    <row r="275" spans="33:33">
      <c r="AG275" s="2"/>
    </row>
    <row r="276" spans="33:33">
      <c r="AG276" s="2"/>
    </row>
    <row r="277" spans="33:33">
      <c r="AG277" s="2"/>
    </row>
    <row r="278" spans="33:33">
      <c r="AG278" s="2"/>
    </row>
    <row r="279" spans="33:33">
      <c r="AG279" s="2"/>
    </row>
    <row r="280" spans="33:33">
      <c r="AG280" s="2"/>
    </row>
    <row r="281" spans="33:33">
      <c r="AG281" s="2"/>
    </row>
    <row r="282" spans="33:33">
      <c r="AG282" s="2"/>
    </row>
    <row r="283" spans="33:33">
      <c r="AG283" s="2"/>
    </row>
    <row r="284" spans="33:33">
      <c r="AG284" s="2"/>
    </row>
    <row r="285" spans="33:33">
      <c r="AG285" s="2"/>
    </row>
    <row r="286" spans="33:33">
      <c r="AG286" s="2"/>
    </row>
    <row r="287" spans="33:33">
      <c r="AG287" s="2"/>
    </row>
    <row r="288" spans="33:33">
      <c r="AG288" s="2"/>
    </row>
    <row r="289" spans="33:33">
      <c r="AG289" s="2"/>
    </row>
    <row r="290" spans="33:33">
      <c r="AG290" s="2"/>
    </row>
    <row r="291" spans="33:33">
      <c r="AG291" s="2"/>
    </row>
    <row r="292" spans="33:33">
      <c r="AG292" s="2"/>
    </row>
    <row r="293" spans="33:33">
      <c r="AG293" s="2"/>
    </row>
    <row r="294" spans="33:33">
      <c r="AG294" s="2"/>
    </row>
    <row r="295" spans="33:33">
      <c r="AG295" s="2"/>
    </row>
    <row r="296" spans="33:33">
      <c r="AG296" s="2"/>
    </row>
    <row r="297" spans="33:33">
      <c r="AG297" s="2"/>
    </row>
    <row r="298" spans="33:33">
      <c r="AG298" s="2"/>
    </row>
    <row r="299" spans="33:33">
      <c r="AG299" s="2"/>
    </row>
    <row r="300" spans="33:33">
      <c r="AG300" s="2"/>
    </row>
    <row r="301" spans="33:33">
      <c r="AG301" s="2"/>
    </row>
    <row r="302" spans="33:33">
      <c r="AG302" s="2"/>
    </row>
    <row r="303" spans="33:33">
      <c r="AG303" s="2"/>
    </row>
    <row r="304" spans="33:33">
      <c r="AG304" s="2"/>
    </row>
    <row r="305" spans="33:33">
      <c r="AG305" s="2"/>
    </row>
    <row r="306" spans="33:33">
      <c r="AG306" s="2"/>
    </row>
    <row r="307" spans="33:33">
      <c r="AG307" s="2"/>
    </row>
    <row r="308" spans="33:33">
      <c r="AG308" s="2"/>
    </row>
    <row r="309" spans="33:33">
      <c r="AG309" s="2"/>
    </row>
    <row r="310" spans="33:33">
      <c r="AG310" s="2"/>
    </row>
    <row r="311" spans="33:33">
      <c r="AG311" s="2"/>
    </row>
    <row r="312" spans="33:33">
      <c r="AG312" s="2"/>
    </row>
    <row r="313" spans="33:33">
      <c r="AG313" s="2"/>
    </row>
    <row r="314" spans="33:33">
      <c r="AG314" s="2"/>
    </row>
    <row r="315" spans="33:33">
      <c r="AG315" s="2"/>
    </row>
    <row r="316" spans="33:33">
      <c r="AG316" s="2"/>
    </row>
    <row r="317" spans="33:33">
      <c r="AG317" s="2"/>
    </row>
    <row r="318" spans="33:33">
      <c r="AG318" s="2"/>
    </row>
    <row r="319" spans="33:33">
      <c r="AG319" s="2"/>
    </row>
    <row r="320" spans="33:33">
      <c r="AG320" s="2"/>
    </row>
    <row r="321" spans="33:33">
      <c r="AG321" s="2"/>
    </row>
    <row r="322" spans="33:33">
      <c r="AG322" s="2"/>
    </row>
    <row r="323" spans="33:33">
      <c r="AG323" s="2"/>
    </row>
    <row r="324" spans="33:33">
      <c r="AG324" s="2"/>
    </row>
    <row r="325" spans="33:33">
      <c r="AG325" s="2"/>
    </row>
    <row r="326" spans="33:33">
      <c r="AG326" s="2"/>
    </row>
    <row r="327" spans="33:33">
      <c r="AG327" s="2"/>
    </row>
    <row r="328" spans="33:33">
      <c r="AG328" s="2"/>
    </row>
    <row r="329" spans="33:33">
      <c r="AG329" s="2"/>
    </row>
    <row r="330" spans="33:33">
      <c r="AG330" s="2"/>
    </row>
    <row r="331" spans="33:33">
      <c r="AG331" s="2"/>
    </row>
    <row r="332" spans="33:33">
      <c r="AG332" s="2"/>
    </row>
    <row r="333" spans="33:33">
      <c r="AG333" s="2"/>
    </row>
    <row r="334" spans="33:33">
      <c r="AG334" s="2"/>
    </row>
    <row r="335" spans="33:33">
      <c r="AG335" s="2"/>
    </row>
    <row r="336" spans="33:33">
      <c r="AG336" s="2"/>
    </row>
    <row r="337" spans="33:33">
      <c r="AG337" s="2"/>
    </row>
    <row r="338" spans="33:33">
      <c r="AG338" s="2"/>
    </row>
    <row r="339" spans="33:33">
      <c r="AG339" s="2"/>
    </row>
    <row r="340" spans="33:33">
      <c r="AG340" s="2"/>
    </row>
    <row r="341" spans="33:33">
      <c r="AG341" s="2"/>
    </row>
    <row r="342" spans="33:33">
      <c r="AG342" s="2"/>
    </row>
    <row r="343" spans="33:33">
      <c r="AG343" s="2"/>
    </row>
    <row r="344" spans="33:33">
      <c r="AG344" s="2"/>
    </row>
    <row r="345" spans="33:33">
      <c r="AG345" s="2"/>
    </row>
    <row r="346" spans="33:33">
      <c r="AG346" s="2"/>
    </row>
    <row r="347" spans="33:33">
      <c r="AG347" s="2"/>
    </row>
    <row r="348" spans="33:33">
      <c r="AG348" s="2"/>
    </row>
    <row r="349" spans="33:33">
      <c r="AG349" s="2"/>
    </row>
    <row r="350" spans="33:33">
      <c r="AG350" s="2"/>
    </row>
    <row r="351" spans="33:33">
      <c r="AG351" s="2"/>
    </row>
    <row r="352" spans="33:33">
      <c r="AG352" s="2"/>
    </row>
    <row r="353" spans="33:33">
      <c r="AG353" s="2"/>
    </row>
    <row r="354" spans="33:33">
      <c r="AG354" s="2"/>
    </row>
    <row r="355" spans="33:33">
      <c r="AG355" s="2"/>
    </row>
    <row r="356" spans="33:33">
      <c r="AG356" s="2"/>
    </row>
    <row r="357" spans="33:33">
      <c r="AG357" s="2"/>
    </row>
    <row r="358" spans="33:33">
      <c r="AG358" s="2"/>
    </row>
    <row r="359" spans="33:33">
      <c r="AG359" s="2"/>
    </row>
    <row r="360" spans="33:33">
      <c r="AG360" s="2"/>
    </row>
    <row r="361" spans="33:33">
      <c r="AG361" s="2"/>
    </row>
    <row r="362" spans="33:33">
      <c r="AG362" s="2"/>
    </row>
    <row r="363" spans="33:33">
      <c r="AG363" s="2"/>
    </row>
    <row r="364" spans="33:33">
      <c r="AG364" s="2"/>
    </row>
    <row r="365" spans="33:33">
      <c r="AG365" s="2"/>
    </row>
    <row r="366" spans="33:33">
      <c r="AG366" s="2"/>
    </row>
    <row r="367" spans="33:33">
      <c r="AG367" s="2"/>
    </row>
    <row r="368" spans="33:33">
      <c r="AG368" s="2"/>
    </row>
    <row r="369" spans="33:33">
      <c r="AG369" s="2"/>
    </row>
    <row r="370" spans="33:33">
      <c r="AG370" s="2"/>
    </row>
    <row r="371" spans="33:33">
      <c r="AG371" s="2"/>
    </row>
    <row r="372" spans="33:33">
      <c r="AG372" s="2"/>
    </row>
    <row r="373" spans="33:33">
      <c r="AG373" s="2"/>
    </row>
    <row r="374" spans="33:33">
      <c r="AG374" s="2"/>
    </row>
    <row r="375" spans="33:33">
      <c r="AG375" s="2"/>
    </row>
    <row r="376" spans="33:33">
      <c r="AG376" s="2"/>
    </row>
    <row r="377" spans="33:33">
      <c r="AG377" s="2"/>
    </row>
    <row r="378" spans="33:33">
      <c r="AG378" s="2"/>
    </row>
    <row r="379" spans="33:33">
      <c r="AG379" s="2"/>
    </row>
    <row r="380" spans="33:33">
      <c r="AG380" s="2"/>
    </row>
    <row r="381" spans="33:33">
      <c r="AG381" s="2"/>
    </row>
    <row r="382" spans="33:33">
      <c r="AG382" s="2"/>
    </row>
    <row r="383" spans="33:33">
      <c r="AG383" s="2"/>
    </row>
    <row r="384" spans="33:33">
      <c r="AG384" s="2"/>
    </row>
    <row r="385" spans="33:33">
      <c r="AG385" s="2"/>
    </row>
    <row r="386" spans="33:33">
      <c r="AG386" s="2"/>
    </row>
    <row r="387" spans="33:33">
      <c r="AG387" s="2"/>
    </row>
    <row r="388" spans="33:33">
      <c r="AG388" s="2"/>
    </row>
    <row r="389" spans="33:33">
      <c r="AG389" s="2"/>
    </row>
    <row r="390" spans="33:33">
      <c r="AG390" s="2"/>
    </row>
    <row r="391" spans="33:33">
      <c r="AG391" s="2"/>
    </row>
    <row r="392" spans="33:33">
      <c r="AG392" s="2"/>
    </row>
    <row r="393" spans="33:33">
      <c r="AG393" s="2"/>
    </row>
    <row r="394" spans="33:33">
      <c r="AG394" s="2"/>
    </row>
    <row r="395" spans="33:33">
      <c r="AG395" s="2"/>
    </row>
    <row r="396" spans="33:33">
      <c r="AG396" s="2"/>
    </row>
    <row r="397" spans="33:33">
      <c r="AG397" s="2"/>
    </row>
    <row r="398" spans="33:33">
      <c r="AG398" s="2"/>
    </row>
    <row r="399" spans="33:33">
      <c r="AG399" s="2"/>
    </row>
    <row r="400" spans="33:33">
      <c r="AG400" s="2"/>
    </row>
    <row r="401" spans="33:33">
      <c r="AG401" s="2"/>
    </row>
    <row r="402" spans="33:33">
      <c r="AG402" s="2"/>
    </row>
    <row r="403" spans="33:33">
      <c r="AG403" s="2"/>
    </row>
    <row r="404" spans="33:33">
      <c r="AG404" s="2"/>
    </row>
    <row r="405" spans="33:33">
      <c r="AG405" s="2"/>
    </row>
    <row r="406" spans="33:33">
      <c r="AG406" s="2"/>
    </row>
    <row r="407" spans="33:33">
      <c r="AG407" s="2"/>
    </row>
    <row r="408" spans="33:33">
      <c r="AG408" s="2"/>
    </row>
    <row r="409" spans="33:33">
      <c r="AG409" s="2"/>
    </row>
    <row r="410" spans="33:33">
      <c r="AG410" s="2"/>
    </row>
    <row r="411" spans="33:33">
      <c r="AG411" s="2"/>
    </row>
    <row r="412" spans="33:33">
      <c r="AG412" s="2"/>
    </row>
    <row r="413" spans="33:33">
      <c r="AG413" s="2"/>
    </row>
    <row r="414" spans="33:33">
      <c r="AG414" s="2"/>
    </row>
    <row r="415" spans="33:33">
      <c r="AG415" s="2"/>
    </row>
    <row r="416" spans="33:33">
      <c r="AG416" s="2"/>
    </row>
    <row r="417" spans="33:33">
      <c r="AG417" s="2"/>
    </row>
    <row r="418" spans="33:33">
      <c r="AG418" s="2"/>
    </row>
    <row r="419" spans="33:33">
      <c r="AG419" s="2"/>
    </row>
    <row r="420" spans="33:33">
      <c r="AG420" s="2"/>
    </row>
    <row r="421" spans="33:33">
      <c r="AG421" s="2"/>
    </row>
    <row r="422" spans="33:33">
      <c r="AG422" s="2"/>
    </row>
    <row r="423" spans="33:33">
      <c r="AG423" s="2"/>
    </row>
    <row r="424" spans="33:33">
      <c r="AG424" s="2"/>
    </row>
    <row r="425" spans="33:33">
      <c r="AG425" s="2"/>
    </row>
    <row r="426" spans="33:33">
      <c r="AG426" s="2"/>
    </row>
    <row r="427" spans="33:33">
      <c r="AG427" s="2"/>
    </row>
    <row r="428" spans="33:33">
      <c r="AG428" s="2"/>
    </row>
    <row r="429" spans="33:33">
      <c r="AG429" s="2"/>
    </row>
    <row r="430" spans="33:33">
      <c r="AG430" s="2"/>
    </row>
    <row r="431" spans="33:33">
      <c r="AG431" s="2"/>
    </row>
    <row r="432" spans="33:33">
      <c r="AG432" s="2"/>
    </row>
    <row r="433" spans="33:33">
      <c r="AG433" s="2"/>
    </row>
    <row r="434" spans="33:33">
      <c r="AG434" s="2"/>
    </row>
    <row r="435" spans="33:33">
      <c r="AG435" s="2"/>
    </row>
    <row r="436" spans="33:33">
      <c r="AG436" s="2"/>
    </row>
    <row r="437" spans="33:33">
      <c r="AG437" s="2"/>
    </row>
    <row r="438" spans="33:33">
      <c r="AG438" s="2"/>
    </row>
    <row r="439" spans="33:33">
      <c r="AG439" s="2"/>
    </row>
    <row r="440" spans="33:33">
      <c r="AG440" s="2"/>
    </row>
    <row r="441" spans="33:33">
      <c r="AG441" s="2"/>
    </row>
    <row r="442" spans="33:33">
      <c r="AG442" s="2"/>
    </row>
    <row r="443" spans="33:33">
      <c r="AG443" s="2"/>
    </row>
    <row r="444" spans="33:33">
      <c r="AG444" s="2"/>
    </row>
    <row r="445" spans="33:33">
      <c r="AG445" s="2"/>
    </row>
    <row r="446" spans="33:33">
      <c r="AG446" s="2"/>
    </row>
    <row r="447" spans="33:33">
      <c r="AG447" s="2"/>
    </row>
    <row r="448" spans="33:33">
      <c r="AG448" s="2"/>
    </row>
    <row r="449" spans="33:33">
      <c r="AG449" s="2"/>
    </row>
    <row r="450" spans="33:33">
      <c r="AG450" s="2"/>
    </row>
    <row r="451" spans="33:33">
      <c r="AG451" s="2"/>
    </row>
    <row r="452" spans="33:33">
      <c r="AG452" s="2"/>
    </row>
    <row r="453" spans="33:33">
      <c r="AG453" s="2"/>
    </row>
    <row r="454" spans="33:33">
      <c r="AG454" s="2"/>
    </row>
    <row r="455" spans="33:33">
      <c r="AG455" s="2"/>
    </row>
    <row r="456" spans="33:33">
      <c r="AG456" s="2"/>
    </row>
    <row r="457" spans="33:33">
      <c r="AG457" s="2"/>
    </row>
    <row r="458" spans="33:33">
      <c r="AG458" s="2"/>
    </row>
    <row r="459" spans="33:33">
      <c r="AG459" s="2"/>
    </row>
    <row r="460" spans="33:33">
      <c r="AG460" s="2"/>
    </row>
    <row r="461" spans="33:33">
      <c r="AG461" s="2"/>
    </row>
    <row r="462" spans="33:33">
      <c r="AG462" s="2"/>
    </row>
    <row r="463" spans="33:33">
      <c r="AG463" s="2"/>
    </row>
    <row r="464" spans="33:33">
      <c r="AG464" s="2"/>
    </row>
    <row r="465" spans="33:33">
      <c r="AG465" s="2"/>
    </row>
    <row r="466" spans="33:33">
      <c r="AG466" s="2"/>
    </row>
    <row r="467" spans="33:33">
      <c r="AG467" s="2"/>
    </row>
    <row r="468" spans="33:33">
      <c r="AG468" s="2"/>
    </row>
    <row r="469" spans="33:33">
      <c r="AG469" s="2"/>
    </row>
    <row r="470" spans="33:33">
      <c r="AG470" s="2"/>
    </row>
    <row r="471" spans="33:33">
      <c r="AG471" s="2"/>
    </row>
    <row r="472" spans="33:33">
      <c r="AG472" s="2"/>
    </row>
    <row r="473" spans="33:33">
      <c r="AG473" s="2"/>
    </row>
    <row r="474" spans="33:33">
      <c r="AG474" s="2"/>
    </row>
    <row r="475" spans="33:33">
      <c r="AG475" s="2"/>
    </row>
    <row r="476" spans="33:33">
      <c r="AG476" s="2"/>
    </row>
    <row r="477" spans="33:33">
      <c r="AG477" s="2"/>
    </row>
    <row r="478" spans="33:33">
      <c r="AG478" s="2"/>
    </row>
    <row r="479" spans="33:33">
      <c r="AG479" s="2"/>
    </row>
    <row r="480" spans="33:33">
      <c r="AG480" s="2"/>
    </row>
    <row r="481" spans="33:33">
      <c r="AG481" s="2"/>
    </row>
    <row r="482" spans="33:33">
      <c r="AG482" s="2"/>
    </row>
    <row r="483" spans="33:33">
      <c r="AG483" s="2"/>
    </row>
    <row r="484" spans="33:33">
      <c r="AG484" s="2"/>
    </row>
    <row r="485" spans="33:33">
      <c r="AG485" s="2"/>
    </row>
    <row r="486" spans="33:33">
      <c r="AG486" s="2"/>
    </row>
    <row r="487" spans="33:33">
      <c r="AG487" s="2"/>
    </row>
    <row r="488" spans="33:33">
      <c r="AG488" s="2"/>
    </row>
    <row r="489" spans="33:33">
      <c r="AG489" s="2"/>
    </row>
    <row r="490" spans="33:33">
      <c r="AG490" s="2"/>
    </row>
    <row r="491" spans="33:33">
      <c r="AG491" s="2"/>
    </row>
    <row r="492" spans="33:33">
      <c r="AG492" s="2"/>
    </row>
    <row r="493" spans="33:33">
      <c r="AG493" s="2"/>
    </row>
    <row r="494" spans="33:33">
      <c r="AG494" s="2"/>
    </row>
    <row r="495" spans="33:33">
      <c r="AG495" s="2"/>
    </row>
    <row r="496" spans="33:33">
      <c r="AG496" s="2"/>
    </row>
    <row r="497" spans="33:33">
      <c r="AG497" s="2"/>
    </row>
    <row r="498" spans="33:33">
      <c r="AG498" s="2"/>
    </row>
    <row r="499" spans="33:33">
      <c r="AG499" s="2"/>
    </row>
    <row r="500" spans="33:33">
      <c r="AG500" s="2"/>
    </row>
    <row r="501" spans="33:33">
      <c r="AG501" s="2"/>
    </row>
    <row r="502" spans="33:33">
      <c r="AG502" s="2"/>
    </row>
    <row r="503" spans="33:33">
      <c r="AG503" s="2"/>
    </row>
    <row r="504" spans="33:33">
      <c r="AG504" s="2"/>
    </row>
    <row r="505" spans="33:33">
      <c r="AG505" s="2"/>
    </row>
    <row r="506" spans="33:33">
      <c r="AG506" s="2"/>
    </row>
    <row r="507" spans="33:33">
      <c r="AG507" s="2"/>
    </row>
    <row r="508" spans="33:33">
      <c r="AG508" s="2"/>
    </row>
    <row r="509" spans="33:33">
      <c r="AG509" s="2"/>
    </row>
    <row r="510" spans="33:33">
      <c r="AG510" s="2"/>
    </row>
    <row r="511" spans="33:33">
      <c r="AG511" s="2"/>
    </row>
    <row r="512" spans="33:33">
      <c r="AG512" s="2"/>
    </row>
    <row r="513" spans="33:33">
      <c r="AG513" s="2"/>
    </row>
    <row r="514" spans="33:33">
      <c r="AG514" s="2"/>
    </row>
    <row r="515" spans="33:33">
      <c r="AG515" s="2"/>
    </row>
    <row r="516" spans="33:33">
      <c r="AG516" s="2"/>
    </row>
    <row r="517" spans="33:33">
      <c r="AG517" s="2"/>
    </row>
    <row r="518" spans="33:33">
      <c r="AG518" s="2"/>
    </row>
    <row r="519" spans="33:33">
      <c r="AG519" s="2"/>
    </row>
    <row r="520" spans="33:33">
      <c r="AG520" s="2"/>
    </row>
    <row r="521" spans="33:33">
      <c r="AG521" s="2"/>
    </row>
    <row r="522" spans="33:33">
      <c r="AG522" s="2"/>
    </row>
    <row r="523" spans="33:33">
      <c r="AG523" s="2"/>
    </row>
    <row r="524" spans="33:33">
      <c r="AG524" s="2"/>
    </row>
    <row r="525" spans="33:33">
      <c r="AG525" s="2"/>
    </row>
    <row r="526" spans="33:33">
      <c r="AG526" s="2"/>
    </row>
    <row r="527" spans="33:33">
      <c r="AG527" s="2"/>
    </row>
    <row r="528" spans="33:33">
      <c r="AG528" s="2"/>
    </row>
    <row r="529" spans="33:33">
      <c r="AG529" s="2"/>
    </row>
    <row r="530" spans="33:33">
      <c r="AG530" s="2"/>
    </row>
    <row r="531" spans="33:33">
      <c r="AG531" s="2"/>
    </row>
    <row r="532" spans="33:33">
      <c r="AG532" s="2"/>
    </row>
    <row r="533" spans="33:33">
      <c r="AG533" s="2"/>
    </row>
    <row r="534" spans="33:33">
      <c r="AG534" s="2"/>
    </row>
    <row r="535" spans="33:33">
      <c r="AG535" s="2"/>
    </row>
    <row r="536" spans="33:33">
      <c r="AG536" s="2"/>
    </row>
    <row r="537" spans="33:33">
      <c r="AG537" s="2"/>
    </row>
    <row r="538" spans="33:33">
      <c r="AG538" s="2"/>
    </row>
    <row r="539" spans="33:33">
      <c r="AG539" s="2"/>
    </row>
    <row r="540" spans="33:33">
      <c r="AG540" s="2"/>
    </row>
    <row r="541" spans="33:33">
      <c r="AG541" s="2"/>
    </row>
    <row r="542" spans="33:33">
      <c r="AG542" s="2"/>
    </row>
    <row r="543" spans="33:33">
      <c r="AG543" s="2"/>
    </row>
    <row r="544" spans="33:33">
      <c r="AG544" s="2"/>
    </row>
    <row r="545" spans="33:33">
      <c r="AG545" s="2"/>
    </row>
    <row r="546" spans="33:33">
      <c r="AG546" s="2"/>
    </row>
    <row r="547" spans="33:33">
      <c r="AG547" s="2"/>
    </row>
    <row r="548" spans="33:33">
      <c r="AG548" s="2"/>
    </row>
    <row r="549" spans="33:33">
      <c r="AG549" s="2"/>
    </row>
    <row r="550" spans="33:33">
      <c r="AG550" s="2"/>
    </row>
    <row r="551" spans="33:33">
      <c r="AG551" s="2"/>
    </row>
    <row r="552" spans="33:33">
      <c r="AG552" s="2"/>
    </row>
    <row r="553" spans="33:33">
      <c r="AG553" s="2"/>
    </row>
    <row r="554" spans="33:33">
      <c r="AG554" s="2"/>
    </row>
    <row r="555" spans="33:33">
      <c r="AG555" s="2"/>
    </row>
    <row r="556" spans="33:33">
      <c r="AG556" s="2"/>
    </row>
    <row r="557" spans="33:33">
      <c r="AG557" s="2"/>
    </row>
    <row r="558" spans="33:33">
      <c r="AG558" s="2"/>
    </row>
    <row r="559" spans="33:33">
      <c r="AG559" s="2"/>
    </row>
    <row r="560" spans="33:33">
      <c r="AG560" s="2"/>
    </row>
    <row r="561" spans="33:33">
      <c r="AG561" s="2"/>
    </row>
    <row r="562" spans="33:33">
      <c r="AG562" s="2"/>
    </row>
    <row r="563" spans="33:33">
      <c r="AG563" s="2"/>
    </row>
    <row r="564" spans="33:33">
      <c r="AG564" s="2"/>
    </row>
    <row r="565" spans="33:33">
      <c r="AG565" s="2"/>
    </row>
    <row r="566" spans="33:33">
      <c r="AG566" s="2"/>
    </row>
    <row r="567" spans="33:33">
      <c r="AG567" s="2"/>
    </row>
    <row r="568" spans="33:33">
      <c r="AG568" s="2"/>
    </row>
    <row r="569" spans="33:33">
      <c r="AG569" s="2"/>
    </row>
    <row r="570" spans="33:33">
      <c r="AG570" s="2"/>
    </row>
    <row r="571" spans="33:33">
      <c r="AG571" s="2"/>
    </row>
    <row r="572" spans="33:33">
      <c r="AG572" s="2"/>
    </row>
    <row r="573" spans="33:33">
      <c r="AG573" s="2"/>
    </row>
    <row r="574" spans="33:33">
      <c r="AG574" s="2"/>
    </row>
    <row r="575" spans="33:33">
      <c r="AG575" s="2"/>
    </row>
    <row r="576" spans="33:33">
      <c r="AG576" s="2"/>
    </row>
    <row r="577" spans="33:33">
      <c r="AG577" s="2"/>
    </row>
    <row r="578" spans="33:33">
      <c r="AG578" s="2"/>
    </row>
    <row r="579" spans="33:33">
      <c r="AG579" s="2"/>
    </row>
    <row r="580" spans="33:33">
      <c r="AG580" s="2"/>
    </row>
    <row r="581" spans="33:33">
      <c r="AG581" s="2"/>
    </row>
    <row r="582" spans="33:33">
      <c r="AG582" s="2"/>
    </row>
    <row r="583" spans="33:33">
      <c r="AG583" s="2"/>
    </row>
    <row r="584" spans="33:33">
      <c r="AG584" s="2"/>
    </row>
    <row r="585" spans="33:33">
      <c r="AG585" s="2"/>
    </row>
    <row r="586" spans="33:33">
      <c r="AG586" s="2"/>
    </row>
    <row r="587" spans="33:33">
      <c r="AG587" s="2"/>
    </row>
    <row r="588" spans="33:33">
      <c r="AG588" s="2"/>
    </row>
    <row r="589" spans="33:33">
      <c r="AG589" s="2"/>
    </row>
    <row r="590" spans="33:33">
      <c r="AG590" s="2"/>
    </row>
    <row r="591" spans="33:33">
      <c r="AG591" s="2"/>
    </row>
    <row r="592" spans="33:33">
      <c r="AG592" s="2"/>
    </row>
    <row r="593" spans="33:33">
      <c r="AG593" s="2"/>
    </row>
    <row r="594" spans="33:33">
      <c r="AG594" s="2"/>
    </row>
    <row r="595" spans="33:33">
      <c r="AG595" s="2"/>
    </row>
    <row r="596" spans="33:33">
      <c r="AG596" s="2"/>
    </row>
    <row r="597" spans="33:33">
      <c r="AG597" s="2"/>
    </row>
    <row r="598" spans="33:33">
      <c r="AG598" s="2"/>
    </row>
    <row r="599" spans="33:33">
      <c r="AG599" s="2"/>
    </row>
    <row r="600" spans="33:33">
      <c r="AG600" s="2"/>
    </row>
    <row r="601" spans="33:33">
      <c r="AG601" s="2"/>
    </row>
    <row r="602" spans="33:33">
      <c r="AG602" s="2"/>
    </row>
    <row r="603" spans="33:33">
      <c r="AG603" s="2"/>
    </row>
    <row r="604" spans="33:33">
      <c r="AG604" s="2"/>
    </row>
    <row r="605" spans="33:33">
      <c r="AG605" s="2"/>
    </row>
    <row r="606" spans="33:33">
      <c r="AG606" s="2"/>
    </row>
    <row r="607" spans="33:33">
      <c r="AG607" s="2"/>
    </row>
    <row r="608" spans="33:33">
      <c r="AG608" s="2"/>
    </row>
    <row r="609" spans="33:33">
      <c r="AG609" s="2"/>
    </row>
    <row r="610" spans="33:33">
      <c r="AG610" s="2"/>
    </row>
    <row r="611" spans="33:33">
      <c r="AG611" s="2"/>
    </row>
    <row r="612" spans="33:33">
      <c r="AG612" s="2"/>
    </row>
    <row r="613" spans="33:33">
      <c r="AG613" s="2"/>
    </row>
    <row r="614" spans="33:33">
      <c r="AG614" s="2"/>
    </row>
    <row r="615" spans="33:33">
      <c r="AG615" s="2"/>
    </row>
    <row r="616" spans="33:33">
      <c r="AG616" s="2"/>
    </row>
    <row r="617" spans="33:33">
      <c r="AG617" s="2"/>
    </row>
    <row r="618" spans="33:33">
      <c r="AG618" s="2"/>
    </row>
    <row r="619" spans="33:33">
      <c r="AG619" s="2"/>
    </row>
    <row r="620" spans="33:33">
      <c r="AG620" s="2"/>
    </row>
    <row r="621" spans="33:33">
      <c r="AG621" s="2"/>
    </row>
    <row r="622" spans="33:33">
      <c r="AG622" s="2"/>
    </row>
    <row r="623" spans="33:33">
      <c r="AG623" s="2"/>
    </row>
    <row r="624" spans="33:33">
      <c r="AG624" s="2"/>
    </row>
    <row r="625" spans="33:33">
      <c r="AG625" s="2"/>
    </row>
    <row r="626" spans="33:33">
      <c r="AG626" s="2"/>
    </row>
    <row r="627" spans="33:33">
      <c r="AG627" s="2"/>
    </row>
    <row r="628" spans="33:33">
      <c r="AG628" s="2"/>
    </row>
    <row r="629" spans="33:33">
      <c r="AG629" s="2"/>
    </row>
    <row r="630" spans="33:33">
      <c r="AG630" s="2"/>
    </row>
    <row r="631" spans="33:33">
      <c r="AG631" s="2"/>
    </row>
    <row r="632" spans="33:33">
      <c r="AG632" s="2"/>
    </row>
    <row r="633" spans="33:33">
      <c r="AG633" s="2"/>
    </row>
    <row r="634" spans="33:33">
      <c r="AG634" s="2"/>
    </row>
    <row r="635" spans="33:33">
      <c r="AG635" s="2"/>
    </row>
    <row r="636" spans="33:33">
      <c r="AG636" s="2"/>
    </row>
    <row r="637" spans="33:33">
      <c r="AG637" s="2"/>
    </row>
    <row r="638" spans="33:33">
      <c r="AG638" s="2"/>
    </row>
    <row r="639" spans="33:33">
      <c r="AG639" s="2"/>
    </row>
    <row r="640" spans="33:33">
      <c r="AG640" s="2"/>
    </row>
    <row r="641" spans="33:33">
      <c r="AG641" s="2"/>
    </row>
    <row r="642" spans="33:33">
      <c r="AG642" s="2"/>
    </row>
    <row r="643" spans="33:33">
      <c r="AG643" s="2"/>
    </row>
    <row r="644" spans="33:33">
      <c r="AG644" s="2"/>
    </row>
    <row r="645" spans="33:33">
      <c r="AG645" s="2"/>
    </row>
    <row r="646" spans="33:33">
      <c r="AG646" s="2"/>
    </row>
    <row r="647" spans="33:33">
      <c r="AG647" s="2"/>
    </row>
    <row r="648" spans="33:33">
      <c r="AG648" s="2"/>
    </row>
    <row r="649" spans="33:33">
      <c r="AG649" s="2"/>
    </row>
    <row r="650" spans="33:33">
      <c r="AG650" s="2"/>
    </row>
    <row r="651" spans="33:33">
      <c r="AG651" s="2"/>
    </row>
    <row r="652" spans="33:33">
      <c r="AG652" s="2"/>
    </row>
    <row r="653" spans="33:33">
      <c r="AG653" s="2"/>
    </row>
    <row r="654" spans="33:33">
      <c r="AG654" s="2"/>
    </row>
    <row r="655" spans="33:33">
      <c r="AG655" s="2"/>
    </row>
    <row r="656" spans="33:33">
      <c r="AG656" s="2"/>
    </row>
    <row r="657" spans="33:33">
      <c r="AG657" s="2"/>
    </row>
    <row r="658" spans="33:33">
      <c r="AG658" s="2"/>
    </row>
    <row r="659" spans="33:33">
      <c r="AG659" s="2"/>
    </row>
    <row r="660" spans="33:33">
      <c r="AG660" s="2"/>
    </row>
    <row r="661" spans="33:33">
      <c r="AG661" s="2"/>
    </row>
    <row r="662" spans="33:33">
      <c r="AG662" s="2"/>
    </row>
    <row r="663" spans="33:33">
      <c r="AG663" s="2"/>
    </row>
    <row r="664" spans="33:33">
      <c r="AG664" s="2"/>
    </row>
    <row r="665" spans="33:33">
      <c r="AG665" s="2"/>
    </row>
    <row r="666" spans="33:33">
      <c r="AG666" s="2"/>
    </row>
    <row r="667" spans="33:33">
      <c r="AG667" s="2"/>
    </row>
    <row r="668" spans="33:33">
      <c r="AG668" s="2"/>
    </row>
    <row r="669" spans="33:33">
      <c r="AG669" s="2"/>
    </row>
    <row r="670" spans="33:33">
      <c r="AG670" s="2"/>
    </row>
    <row r="671" spans="33:33">
      <c r="AG671" s="2"/>
    </row>
    <row r="672" spans="33:33">
      <c r="AG672" s="2"/>
    </row>
    <row r="673" spans="33:33">
      <c r="AG673" s="2"/>
    </row>
    <row r="674" spans="33:33">
      <c r="AG674" s="2"/>
    </row>
    <row r="675" spans="33:33">
      <c r="AG675" s="2"/>
    </row>
    <row r="676" spans="33:33">
      <c r="AG676" s="2"/>
    </row>
    <row r="677" spans="33:33">
      <c r="AG677" s="2"/>
    </row>
    <row r="678" spans="33:33">
      <c r="AG678" s="2"/>
    </row>
    <row r="679" spans="33:33">
      <c r="AG679" s="2"/>
    </row>
    <row r="680" spans="33:33">
      <c r="AG680" s="2"/>
    </row>
    <row r="681" spans="33:33">
      <c r="AG681" s="2"/>
    </row>
    <row r="682" spans="33:33">
      <c r="AG682" s="2"/>
    </row>
    <row r="683" spans="33:33">
      <c r="AG683" s="2"/>
    </row>
    <row r="684" spans="33:33">
      <c r="AG684" s="2"/>
    </row>
    <row r="685" spans="33:33">
      <c r="AG685" s="2"/>
    </row>
    <row r="686" spans="33:33">
      <c r="AG686" s="2"/>
    </row>
    <row r="687" spans="33:33">
      <c r="AG687" s="2"/>
    </row>
    <row r="688" spans="33:33">
      <c r="AG688" s="2"/>
    </row>
    <row r="689" spans="33:33">
      <c r="AG689" s="2"/>
    </row>
    <row r="690" spans="33:33">
      <c r="AG690" s="2"/>
    </row>
    <row r="691" spans="33:33">
      <c r="AG691" s="2"/>
    </row>
    <row r="692" spans="33:33">
      <c r="AG692" s="2"/>
    </row>
    <row r="693" spans="33:33">
      <c r="AG693" s="2"/>
    </row>
    <row r="694" spans="33:33">
      <c r="AG694" s="2"/>
    </row>
    <row r="695" spans="33:33">
      <c r="AG695" s="2"/>
    </row>
    <row r="696" spans="33:33">
      <c r="AG696" s="2"/>
    </row>
    <row r="697" spans="33:33">
      <c r="AG697" s="2"/>
    </row>
    <row r="698" spans="33:33">
      <c r="AG698" s="2"/>
    </row>
    <row r="699" spans="33:33">
      <c r="AG699" s="2"/>
    </row>
    <row r="700" spans="33:33">
      <c r="AG700" s="2"/>
    </row>
    <row r="701" spans="33:33">
      <c r="AG701" s="2"/>
    </row>
    <row r="702" spans="33:33">
      <c r="AG702" s="2"/>
    </row>
    <row r="703" spans="33:33">
      <c r="AG703" s="2"/>
    </row>
    <row r="704" spans="33:33">
      <c r="AG704" s="2"/>
    </row>
    <row r="705" spans="33:33">
      <c r="AG705" s="2"/>
    </row>
    <row r="706" spans="33:33">
      <c r="AG706" s="2"/>
    </row>
    <row r="707" spans="33:33">
      <c r="AG707" s="2"/>
    </row>
    <row r="708" spans="33:33">
      <c r="AG708" s="2"/>
    </row>
    <row r="709" spans="33:33">
      <c r="AG709" s="2"/>
    </row>
    <row r="710" spans="33:33">
      <c r="AG710" s="2"/>
    </row>
    <row r="711" spans="33:33">
      <c r="AG711" s="2"/>
    </row>
    <row r="712" spans="33:33">
      <c r="AG712" s="2"/>
    </row>
    <row r="713" spans="33:33">
      <c r="AG713" s="2"/>
    </row>
    <row r="714" spans="33:33">
      <c r="AG714" s="2"/>
    </row>
    <row r="715" spans="33:33">
      <c r="AG715" s="2"/>
    </row>
    <row r="716" spans="33:33">
      <c r="AG716" s="2"/>
    </row>
    <row r="717" spans="33:33">
      <c r="AG717" s="2"/>
    </row>
    <row r="718" spans="33:33">
      <c r="AG718" s="2"/>
    </row>
    <row r="719" spans="33:33">
      <c r="AG719" s="2"/>
    </row>
    <row r="720" spans="33:33">
      <c r="AG720" s="2"/>
    </row>
    <row r="721" spans="33:33">
      <c r="AG721" s="2"/>
    </row>
    <row r="722" spans="33:33">
      <c r="AG722" s="2"/>
    </row>
    <row r="723" spans="33:33">
      <c r="AG723" s="2"/>
    </row>
    <row r="724" spans="33:33">
      <c r="AG724" s="2"/>
    </row>
    <row r="725" spans="33:33">
      <c r="AG725" s="2"/>
    </row>
    <row r="726" spans="33:33">
      <c r="AG726" s="2"/>
    </row>
    <row r="727" spans="33:33">
      <c r="AG727" s="2"/>
    </row>
    <row r="728" spans="33:33">
      <c r="AG728" s="2"/>
    </row>
    <row r="729" spans="33:33">
      <c r="AG729" s="2"/>
    </row>
    <row r="730" spans="33:33">
      <c r="AG730" s="2"/>
    </row>
    <row r="731" spans="33:33">
      <c r="AG731" s="2"/>
    </row>
    <row r="732" spans="33:33">
      <c r="AG732" s="2"/>
    </row>
    <row r="733" spans="33:33">
      <c r="AG733" s="2"/>
    </row>
    <row r="734" spans="33:33">
      <c r="AG734" s="2"/>
    </row>
    <row r="735" spans="33:33">
      <c r="AG735" s="2"/>
    </row>
  </sheetData>
  <sheetProtection algorithmName="SHA-512" hashValue="8vQ3KT8281X4r3/LTPylAOcufmu2PHOd3hw0VjLhDcTQhYJNncCrP7OOTGvg61Er7xCP47dUeTh1QbZy/BUZpw==" saltValue="/vyDvm0GeBP84Ih/Itj5RQ==" spinCount="100000" sheet="1" objects="1" scenarios="1"/>
  <mergeCells count="4">
    <mergeCell ref="S3:AE3"/>
    <mergeCell ref="A4:F4"/>
    <mergeCell ref="S4:AE4"/>
    <mergeCell ref="A7:C10"/>
  </mergeCells>
  <pageMargins left="0.25" right="0.25" top="0.75" bottom="0.75" header="0.3" footer="0.3"/>
  <pageSetup paperSize="5" scale="4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36"/>
  <sheetViews>
    <sheetView topLeftCell="A101" workbookViewId="0">
      <selection activeCell="A105" sqref="A105"/>
    </sheetView>
  </sheetViews>
  <sheetFormatPr defaultRowHeight="12.75"/>
  <cols>
    <col min="1" max="1" width="6.28515625" style="6" bestFit="1" customWidth="1"/>
    <col min="2" max="2" width="1.5703125" style="12" customWidth="1"/>
    <col min="3" max="3" width="6.42578125" style="6" customWidth="1"/>
    <col min="4" max="7" width="5.7109375" style="1" customWidth="1"/>
    <col min="8" max="8" width="6" style="1" customWidth="1"/>
    <col min="9" max="32" width="5.7109375" style="1" customWidth="1"/>
    <col min="33" max="33" width="5.7109375" style="11" customWidth="1"/>
    <col min="34" max="35" width="5.7109375" style="2" customWidth="1"/>
    <col min="36" max="36" width="5.7109375" style="7" customWidth="1"/>
    <col min="37" max="53" width="5.7109375" style="2"/>
    <col min="54" max="59" width="5.7109375" style="2" customWidth="1"/>
    <col min="60" max="60" width="6.140625" style="2" bestFit="1" customWidth="1"/>
  </cols>
  <sheetData>
    <row r="1" spans="1:60" hidden="1">
      <c r="A1" s="43" t="s">
        <v>0</v>
      </c>
      <c r="B1" s="44"/>
      <c r="C1" s="45"/>
      <c r="D1" s="46"/>
      <c r="E1" s="46"/>
      <c r="F1" s="46"/>
      <c r="G1" s="46"/>
      <c r="H1" s="46"/>
      <c r="I1" s="46"/>
      <c r="J1" s="46"/>
      <c r="K1" s="46"/>
      <c r="L1" s="46"/>
      <c r="M1" s="47"/>
      <c r="N1" s="47"/>
      <c r="O1" s="46"/>
      <c r="P1" s="46"/>
      <c r="Q1" s="46"/>
      <c r="R1" s="46"/>
      <c r="S1" s="46"/>
      <c r="T1" s="46"/>
      <c r="U1" s="46"/>
      <c r="V1" s="46"/>
      <c r="W1" s="46"/>
      <c r="X1" s="46"/>
      <c r="Y1" s="46"/>
      <c r="Z1" s="48" t="s">
        <v>0</v>
      </c>
      <c r="AA1" s="48"/>
      <c r="AB1" s="46"/>
      <c r="AC1" s="46"/>
      <c r="AD1" s="46"/>
      <c r="AE1" s="46"/>
      <c r="AF1" s="46"/>
      <c r="AG1" s="49"/>
      <c r="AH1" s="49"/>
      <c r="AI1" s="49"/>
      <c r="AJ1" s="50"/>
      <c r="AK1" s="49"/>
      <c r="AL1" s="49"/>
      <c r="AM1" s="49"/>
      <c r="AN1" s="49"/>
      <c r="AO1" s="49"/>
      <c r="AP1" s="49"/>
      <c r="AQ1" s="49"/>
      <c r="AR1" s="49"/>
      <c r="AS1" s="49"/>
      <c r="AT1" s="49"/>
      <c r="AU1" s="49"/>
      <c r="AV1" s="49"/>
      <c r="AW1" s="49"/>
      <c r="AX1" s="49"/>
      <c r="AY1" s="49"/>
      <c r="AZ1" s="49"/>
      <c r="BA1" s="49"/>
      <c r="BB1" s="49"/>
      <c r="BC1" s="49"/>
      <c r="BD1" s="49"/>
      <c r="BE1" s="49"/>
      <c r="BF1" s="49"/>
      <c r="BG1" s="49"/>
      <c r="BH1" s="51"/>
    </row>
    <row r="2" spans="1:60" ht="14.25" hidden="1">
      <c r="A2" s="52"/>
      <c r="B2" s="53"/>
      <c r="C2" s="54"/>
      <c r="D2" s="55"/>
      <c r="E2" s="55"/>
      <c r="F2" s="55"/>
      <c r="G2" s="55"/>
      <c r="H2" s="55"/>
      <c r="I2" s="55"/>
      <c r="J2" s="55"/>
      <c r="K2" s="55"/>
      <c r="L2" s="55"/>
      <c r="M2" s="56"/>
      <c r="N2" s="56"/>
      <c r="O2" s="56"/>
      <c r="P2" s="56"/>
      <c r="Q2" s="55"/>
      <c r="R2" s="55"/>
      <c r="S2" s="57"/>
      <c r="T2" s="57"/>
      <c r="U2" s="57"/>
      <c r="V2" s="57"/>
      <c r="W2" s="55"/>
      <c r="X2" s="57"/>
      <c r="Y2" s="74" t="s">
        <v>1</v>
      </c>
      <c r="Z2" s="58"/>
      <c r="AA2" s="58"/>
      <c r="AB2" s="55"/>
      <c r="AC2" s="55"/>
      <c r="AD2" s="55"/>
      <c r="AE2" s="55"/>
      <c r="AF2" s="55"/>
      <c r="AG2" s="59"/>
      <c r="AH2" s="59"/>
      <c r="AI2" s="59"/>
      <c r="AJ2" s="60"/>
      <c r="AK2" s="59"/>
      <c r="AL2" s="59"/>
      <c r="AM2" s="59"/>
      <c r="AN2" s="59"/>
      <c r="AO2" s="59"/>
      <c r="AP2" s="59"/>
      <c r="AQ2" s="59"/>
      <c r="AR2" s="59"/>
      <c r="AS2" s="59"/>
      <c r="AT2" s="59"/>
      <c r="AU2" s="59"/>
      <c r="AV2" s="59"/>
      <c r="AW2" s="59"/>
      <c r="AX2" s="59"/>
      <c r="AY2" s="59"/>
      <c r="AZ2" s="59"/>
      <c r="BA2" s="59"/>
      <c r="BB2" s="59"/>
      <c r="BC2" s="59"/>
      <c r="BD2" s="59"/>
      <c r="BE2" s="59"/>
      <c r="BF2" s="59"/>
      <c r="BG2" s="59"/>
      <c r="BH2" s="61"/>
    </row>
    <row r="3" spans="1:60" ht="15" hidden="1">
      <c r="A3" s="52"/>
      <c r="B3" s="98"/>
      <c r="C3" s="54"/>
      <c r="D3" s="56"/>
      <c r="E3" s="56"/>
      <c r="F3" s="55"/>
      <c r="G3" s="56"/>
      <c r="H3" s="56"/>
      <c r="I3" s="56"/>
      <c r="J3" s="56"/>
      <c r="K3" s="56"/>
      <c r="L3" s="56"/>
      <c r="M3" s="56"/>
      <c r="N3" s="56"/>
      <c r="O3" s="56"/>
      <c r="P3" s="56"/>
      <c r="Q3" s="55"/>
      <c r="R3" s="55"/>
      <c r="S3" s="383" t="s">
        <v>8</v>
      </c>
      <c r="T3" s="383"/>
      <c r="U3" s="383"/>
      <c r="V3" s="383"/>
      <c r="W3" s="383"/>
      <c r="X3" s="383"/>
      <c r="Y3" s="383"/>
      <c r="Z3" s="383"/>
      <c r="AA3" s="383"/>
      <c r="AB3" s="383"/>
      <c r="AC3" s="383"/>
      <c r="AD3" s="383"/>
      <c r="AE3" s="383"/>
      <c r="AF3" s="55"/>
      <c r="AG3" s="59"/>
      <c r="AH3" s="59"/>
      <c r="AI3" s="59"/>
      <c r="AJ3" s="60"/>
      <c r="AK3" s="59"/>
      <c r="AL3" s="59"/>
      <c r="AM3" s="59"/>
      <c r="AN3" s="59"/>
      <c r="AO3" s="59"/>
      <c r="AP3" s="59"/>
      <c r="AQ3" s="59"/>
      <c r="AR3" s="59"/>
      <c r="AS3" s="59"/>
      <c r="AT3" s="59"/>
      <c r="AU3" s="59"/>
      <c r="AV3" s="59"/>
      <c r="AW3" s="59"/>
      <c r="AX3" s="59"/>
      <c r="AY3" s="59"/>
      <c r="AZ3" s="59"/>
      <c r="BA3" s="59"/>
      <c r="BB3" s="59"/>
      <c r="BC3" s="59"/>
      <c r="BD3" s="59"/>
      <c r="BE3" s="59"/>
      <c r="BF3" s="59"/>
      <c r="BG3" s="59"/>
      <c r="BH3" s="61"/>
    </row>
    <row r="4" spans="1:60" ht="23.25" hidden="1">
      <c r="A4" s="384" t="s">
        <v>10</v>
      </c>
      <c r="B4" s="385"/>
      <c r="C4" s="385"/>
      <c r="D4" s="385"/>
      <c r="E4" s="385"/>
      <c r="F4" s="385"/>
      <c r="G4" s="56"/>
      <c r="H4" s="56"/>
      <c r="I4" s="56"/>
      <c r="J4" s="56"/>
      <c r="K4" s="56"/>
      <c r="L4" s="56"/>
      <c r="M4" s="56"/>
      <c r="N4" s="56"/>
      <c r="O4" s="56"/>
      <c r="P4" s="56"/>
      <c r="Q4" s="55"/>
      <c r="R4" s="55"/>
      <c r="S4" s="383" t="s">
        <v>15</v>
      </c>
      <c r="T4" s="383"/>
      <c r="U4" s="383"/>
      <c r="V4" s="383"/>
      <c r="W4" s="383"/>
      <c r="X4" s="383"/>
      <c r="Y4" s="383"/>
      <c r="Z4" s="383"/>
      <c r="AA4" s="383"/>
      <c r="AB4" s="383"/>
      <c r="AC4" s="383"/>
      <c r="AD4" s="383"/>
      <c r="AE4" s="383"/>
      <c r="AF4" s="55"/>
      <c r="AG4" s="59"/>
      <c r="AH4" s="59"/>
      <c r="AI4" s="59"/>
      <c r="AJ4" s="60"/>
      <c r="AK4" s="59"/>
      <c r="AL4" s="59"/>
      <c r="AM4" s="59"/>
      <c r="AN4" s="59"/>
      <c r="AO4" s="59"/>
      <c r="AP4" s="59"/>
      <c r="AQ4" s="59"/>
      <c r="AR4" s="59"/>
      <c r="AS4" s="59"/>
      <c r="AT4" s="59"/>
      <c r="AU4" s="59"/>
      <c r="AV4" s="59"/>
      <c r="AW4" s="59"/>
      <c r="AX4" s="59"/>
      <c r="AY4" s="59"/>
      <c r="AZ4" s="59"/>
      <c r="BA4" s="59"/>
      <c r="BB4" s="59"/>
      <c r="BC4" s="59"/>
      <c r="BD4" s="59"/>
      <c r="BE4" s="59"/>
      <c r="BF4" s="59"/>
      <c r="BG4" s="59"/>
      <c r="BH4" s="61"/>
    </row>
    <row r="5" spans="1:60" ht="15" hidden="1">
      <c r="A5" s="52"/>
      <c r="B5" s="53"/>
      <c r="C5" s="63"/>
      <c r="D5" s="56"/>
      <c r="E5" s="56"/>
      <c r="F5" s="55"/>
      <c r="G5" s="56"/>
      <c r="H5" s="56"/>
      <c r="I5" s="56"/>
      <c r="J5" s="56"/>
      <c r="K5" s="56"/>
      <c r="L5" s="56"/>
      <c r="M5" s="62"/>
      <c r="N5" s="56"/>
      <c r="O5" s="56"/>
      <c r="P5" s="56"/>
      <c r="Q5" s="55"/>
      <c r="R5" s="55"/>
      <c r="S5" s="55"/>
      <c r="T5" s="55"/>
      <c r="U5" s="55"/>
      <c r="V5" s="55"/>
      <c r="W5" s="55"/>
      <c r="X5" s="75"/>
      <c r="Y5" s="106" t="s">
        <v>17</v>
      </c>
      <c r="Z5" s="88"/>
      <c r="AA5" s="55"/>
      <c r="AB5" s="55"/>
      <c r="AC5" s="55"/>
      <c r="AD5" s="55"/>
      <c r="AE5" s="55"/>
      <c r="AF5" s="55"/>
      <c r="AG5" s="59"/>
      <c r="AH5" s="59"/>
      <c r="AI5" s="59"/>
      <c r="AJ5" s="60"/>
      <c r="AK5" s="59"/>
      <c r="AL5" s="59"/>
      <c r="AM5" s="59"/>
      <c r="AN5" s="59"/>
      <c r="AO5" s="59"/>
      <c r="AP5" s="59"/>
      <c r="AQ5" s="59"/>
      <c r="AR5" s="59"/>
      <c r="AS5" s="59"/>
      <c r="AT5" s="59"/>
      <c r="AU5" s="59"/>
      <c r="AV5" s="59"/>
      <c r="AW5" s="59"/>
      <c r="AX5" s="59"/>
      <c r="AY5" s="59"/>
      <c r="AZ5" s="59"/>
      <c r="BA5" s="104"/>
      <c r="BB5" s="104"/>
      <c r="BC5" s="104"/>
      <c r="BD5" s="104"/>
      <c r="BE5" s="104"/>
      <c r="BF5" s="104"/>
      <c r="BG5" s="104"/>
      <c r="BH5" s="61"/>
    </row>
    <row r="6" spans="1:60" ht="13.5" hidden="1" thickBot="1">
      <c r="A6" s="64"/>
      <c r="B6" s="65"/>
      <c r="C6" s="66"/>
      <c r="D6" s="68"/>
      <c r="E6" s="68"/>
      <c r="F6" s="68"/>
      <c r="G6" s="69" t="s">
        <v>0</v>
      </c>
      <c r="H6" s="70" t="s">
        <v>0</v>
      </c>
      <c r="I6" s="67"/>
      <c r="J6" s="67"/>
      <c r="K6" s="67"/>
      <c r="L6" s="67"/>
      <c r="M6" s="70"/>
      <c r="N6" s="71"/>
      <c r="O6" s="72"/>
      <c r="P6" s="72"/>
      <c r="Q6" s="72"/>
      <c r="R6" s="55"/>
      <c r="S6" s="55"/>
      <c r="T6" s="55"/>
      <c r="U6" s="55"/>
      <c r="V6" s="55"/>
      <c r="W6" s="55"/>
      <c r="X6" s="67"/>
      <c r="Y6" s="56"/>
      <c r="Z6" s="67"/>
      <c r="AA6" s="67"/>
      <c r="AB6" s="72"/>
      <c r="AC6" s="72"/>
      <c r="AD6" s="72"/>
      <c r="AE6" s="72"/>
      <c r="AF6" s="72"/>
      <c r="AG6" s="73"/>
      <c r="AH6" s="59"/>
      <c r="AI6" s="59"/>
      <c r="AJ6" s="60"/>
      <c r="AK6" s="59"/>
      <c r="AL6" s="59"/>
      <c r="AM6" s="59"/>
      <c r="AN6" s="59"/>
      <c r="AO6" s="59"/>
      <c r="AP6" s="59"/>
      <c r="AQ6" s="59"/>
      <c r="AR6" s="59"/>
      <c r="AS6" s="59"/>
      <c r="AT6" s="59"/>
      <c r="AU6" s="59"/>
      <c r="AV6" s="59"/>
      <c r="AW6" s="59"/>
      <c r="AX6" s="59"/>
      <c r="AY6" s="59"/>
      <c r="AZ6" s="59"/>
      <c r="BA6" s="59"/>
      <c r="BB6" s="59"/>
      <c r="BC6" s="59"/>
      <c r="BD6" s="59"/>
      <c r="BE6" s="59"/>
      <c r="BF6" s="59"/>
      <c r="BG6" s="59"/>
      <c r="BH6" s="61"/>
    </row>
    <row r="7" spans="1:60" hidden="1">
      <c r="A7" s="396" t="s">
        <v>6</v>
      </c>
      <c r="B7" s="397"/>
      <c r="C7" s="398"/>
      <c r="D7" s="14"/>
      <c r="E7" s="14"/>
      <c r="F7" s="15"/>
      <c r="G7" s="15"/>
      <c r="H7" s="15"/>
      <c r="I7" s="15"/>
      <c r="J7" s="15"/>
      <c r="K7" s="15"/>
      <c r="L7" s="15"/>
      <c r="M7" s="16"/>
      <c r="N7" s="99"/>
      <c r="O7" s="99"/>
      <c r="P7" s="99"/>
      <c r="Q7" s="17"/>
      <c r="R7" s="15"/>
      <c r="S7" s="15"/>
      <c r="T7" s="15"/>
      <c r="U7" s="15"/>
      <c r="V7" s="15"/>
      <c r="W7" s="15"/>
      <c r="X7" s="15"/>
      <c r="Y7" s="18" t="s">
        <v>2</v>
      </c>
      <c r="Z7" s="15"/>
      <c r="AA7" s="15"/>
      <c r="AB7" s="14"/>
      <c r="AC7" s="19"/>
      <c r="AD7" s="19"/>
      <c r="AE7" s="19"/>
      <c r="AF7" s="19"/>
      <c r="AG7" s="20"/>
      <c r="AH7" s="21"/>
      <c r="AI7" s="21"/>
      <c r="AJ7" s="22"/>
      <c r="AK7" s="21"/>
      <c r="AL7" s="21"/>
      <c r="AM7" s="21"/>
      <c r="AN7" s="21"/>
      <c r="AO7" s="21"/>
      <c r="AP7" s="21"/>
      <c r="AQ7" s="21"/>
      <c r="AR7" s="21"/>
      <c r="AS7" s="21"/>
      <c r="AT7" s="21"/>
      <c r="AU7" s="21"/>
      <c r="AV7" s="21"/>
      <c r="AW7" s="21"/>
      <c r="AX7" s="21"/>
      <c r="AY7" s="21"/>
      <c r="AZ7" s="21"/>
      <c r="BA7" s="21"/>
      <c r="BB7" s="21"/>
      <c r="BC7" s="21"/>
      <c r="BD7" s="21"/>
      <c r="BE7" s="21"/>
      <c r="BF7" s="21"/>
      <c r="BG7" s="21"/>
      <c r="BH7" s="23"/>
    </row>
    <row r="8" spans="1:60" hidden="1">
      <c r="A8" s="399"/>
      <c r="B8" s="400"/>
      <c r="C8" s="401"/>
      <c r="D8" s="24">
        <v>0</v>
      </c>
      <c r="E8" s="24">
        <v>1</v>
      </c>
      <c r="F8" s="24">
        <v>101</v>
      </c>
      <c r="G8" s="24">
        <v>201</v>
      </c>
      <c r="H8" s="83">
        <v>301</v>
      </c>
      <c r="I8" s="24">
        <v>401</v>
      </c>
      <c r="J8" s="24">
        <v>501</v>
      </c>
      <c r="K8" s="24">
        <v>601</v>
      </c>
      <c r="L8" s="24">
        <v>701</v>
      </c>
      <c r="M8" s="83">
        <v>801</v>
      </c>
      <c r="N8" s="24">
        <v>901</v>
      </c>
      <c r="O8" s="24">
        <v>1001</v>
      </c>
      <c r="P8" s="24">
        <v>1101</v>
      </c>
      <c r="Q8" s="24">
        <v>1201</v>
      </c>
      <c r="R8" s="83">
        <v>1301</v>
      </c>
      <c r="S8" s="24">
        <v>1401</v>
      </c>
      <c r="T8" s="24">
        <v>1501</v>
      </c>
      <c r="U8" s="24">
        <v>1601</v>
      </c>
      <c r="V8" s="24">
        <v>1701</v>
      </c>
      <c r="W8" s="83">
        <v>1801</v>
      </c>
      <c r="X8" s="24">
        <v>1901</v>
      </c>
      <c r="Y8" s="24">
        <v>2001</v>
      </c>
      <c r="Z8" s="24">
        <v>2101</v>
      </c>
      <c r="AA8" s="24">
        <v>2201</v>
      </c>
      <c r="AB8" s="83">
        <v>2301</v>
      </c>
      <c r="AC8" s="24">
        <v>2401</v>
      </c>
      <c r="AD8" s="24">
        <v>2501</v>
      </c>
      <c r="AE8" s="24">
        <v>2601</v>
      </c>
      <c r="AF8" s="24">
        <v>2701</v>
      </c>
      <c r="AG8" s="83">
        <v>2801</v>
      </c>
      <c r="AH8" s="24">
        <v>2901</v>
      </c>
      <c r="AI8" s="24">
        <v>3001</v>
      </c>
      <c r="AJ8" s="24">
        <v>3101</v>
      </c>
      <c r="AK8" s="24">
        <v>3201</v>
      </c>
      <c r="AL8" s="83">
        <v>3301</v>
      </c>
      <c r="AM8" s="24">
        <v>3401</v>
      </c>
      <c r="AN8" s="24">
        <v>3501</v>
      </c>
      <c r="AO8" s="24">
        <v>3601</v>
      </c>
      <c r="AP8" s="24">
        <v>3701</v>
      </c>
      <c r="AQ8" s="83">
        <v>3801</v>
      </c>
      <c r="AR8" s="24">
        <v>3901</v>
      </c>
      <c r="AS8" s="24">
        <v>4001</v>
      </c>
      <c r="AT8" s="24">
        <v>4101</v>
      </c>
      <c r="AU8" s="24">
        <v>4201</v>
      </c>
      <c r="AV8" s="83">
        <v>4301</v>
      </c>
      <c r="AW8" s="24">
        <v>4401</v>
      </c>
      <c r="AX8" s="24">
        <v>4501</v>
      </c>
      <c r="AY8" s="24">
        <v>4601</v>
      </c>
      <c r="AZ8" s="24">
        <v>4701</v>
      </c>
      <c r="BA8" s="83">
        <v>4801</v>
      </c>
      <c r="BB8" s="24">
        <v>4901</v>
      </c>
      <c r="BC8" s="24">
        <v>5001</v>
      </c>
      <c r="BD8" s="139">
        <v>5101</v>
      </c>
      <c r="BE8" s="139">
        <v>5201</v>
      </c>
      <c r="BF8" s="139">
        <v>5301</v>
      </c>
      <c r="BG8" s="139">
        <v>5401</v>
      </c>
      <c r="BH8" s="25">
        <v>5487</v>
      </c>
    </row>
    <row r="9" spans="1:60" hidden="1">
      <c r="A9" s="399"/>
      <c r="B9" s="400"/>
      <c r="C9" s="401"/>
      <c r="D9" s="26" t="s">
        <v>3</v>
      </c>
      <c r="E9" s="26" t="s">
        <v>3</v>
      </c>
      <c r="F9" s="26" t="s">
        <v>3</v>
      </c>
      <c r="G9" s="26" t="s">
        <v>3</v>
      </c>
      <c r="H9" s="84" t="s">
        <v>3</v>
      </c>
      <c r="I9" s="26" t="s">
        <v>3</v>
      </c>
      <c r="J9" s="26" t="s">
        <v>3</v>
      </c>
      <c r="K9" s="26" t="s">
        <v>3</v>
      </c>
      <c r="L9" s="26" t="s">
        <v>3</v>
      </c>
      <c r="M9" s="84" t="s">
        <v>3</v>
      </c>
      <c r="N9" s="26" t="s">
        <v>3</v>
      </c>
      <c r="O9" s="26" t="s">
        <v>3</v>
      </c>
      <c r="P9" s="26" t="s">
        <v>3</v>
      </c>
      <c r="Q9" s="26" t="s">
        <v>3</v>
      </c>
      <c r="R9" s="84" t="s">
        <v>3</v>
      </c>
      <c r="S9" s="26" t="s">
        <v>3</v>
      </c>
      <c r="T9" s="26" t="s">
        <v>3</v>
      </c>
      <c r="U9" s="26" t="s">
        <v>3</v>
      </c>
      <c r="V9" s="26" t="s">
        <v>3</v>
      </c>
      <c r="W9" s="84" t="s">
        <v>3</v>
      </c>
      <c r="X9" s="26" t="s">
        <v>3</v>
      </c>
      <c r="Y9" s="26" t="s">
        <v>3</v>
      </c>
      <c r="Z9" s="26" t="s">
        <v>3</v>
      </c>
      <c r="AA9" s="26" t="s">
        <v>3</v>
      </c>
      <c r="AB9" s="84" t="s">
        <v>3</v>
      </c>
      <c r="AC9" s="26" t="s">
        <v>3</v>
      </c>
      <c r="AD9" s="26" t="s">
        <v>3</v>
      </c>
      <c r="AE9" s="26" t="s">
        <v>3</v>
      </c>
      <c r="AF9" s="26" t="s">
        <v>3</v>
      </c>
      <c r="AG9" s="84" t="s">
        <v>3</v>
      </c>
      <c r="AH9" s="26" t="s">
        <v>3</v>
      </c>
      <c r="AI9" s="26" t="s">
        <v>3</v>
      </c>
      <c r="AJ9" s="26" t="s">
        <v>3</v>
      </c>
      <c r="AK9" s="26" t="s">
        <v>3</v>
      </c>
      <c r="AL9" s="84" t="s">
        <v>3</v>
      </c>
      <c r="AM9" s="26" t="s">
        <v>3</v>
      </c>
      <c r="AN9" s="26" t="s">
        <v>3</v>
      </c>
      <c r="AO9" s="26" t="s">
        <v>3</v>
      </c>
      <c r="AP9" s="26" t="s">
        <v>3</v>
      </c>
      <c r="AQ9" s="84" t="s">
        <v>3</v>
      </c>
      <c r="AR9" s="26" t="s">
        <v>3</v>
      </c>
      <c r="AS9" s="26" t="s">
        <v>3</v>
      </c>
      <c r="AT9" s="26" t="s">
        <v>3</v>
      </c>
      <c r="AU9" s="26" t="s">
        <v>3</v>
      </c>
      <c r="AV9" s="84" t="s">
        <v>3</v>
      </c>
      <c r="AW9" s="26" t="s">
        <v>3</v>
      </c>
      <c r="AX9" s="26" t="s">
        <v>3</v>
      </c>
      <c r="AY9" s="26" t="s">
        <v>3</v>
      </c>
      <c r="AZ9" s="26" t="s">
        <v>3</v>
      </c>
      <c r="BA9" s="84" t="s">
        <v>3</v>
      </c>
      <c r="BB9" s="26" t="s">
        <v>3</v>
      </c>
      <c r="BC9" s="26" t="s">
        <v>3</v>
      </c>
      <c r="BD9" s="140" t="s">
        <v>3</v>
      </c>
      <c r="BE9" s="140" t="s">
        <v>3</v>
      </c>
      <c r="BF9" s="140" t="s">
        <v>3</v>
      </c>
      <c r="BG9" s="140" t="s">
        <v>3</v>
      </c>
      <c r="BH9" s="27" t="s">
        <v>3</v>
      </c>
    </row>
    <row r="10" spans="1:60" ht="13.5" hidden="1" thickBot="1">
      <c r="A10" s="402"/>
      <c r="B10" s="403"/>
      <c r="C10" s="404"/>
      <c r="D10" s="28">
        <v>0</v>
      </c>
      <c r="E10" s="28">
        <v>100</v>
      </c>
      <c r="F10" s="28">
        <v>200</v>
      </c>
      <c r="G10" s="28">
        <v>300</v>
      </c>
      <c r="H10" s="85">
        <v>400</v>
      </c>
      <c r="I10" s="28">
        <v>500</v>
      </c>
      <c r="J10" s="28">
        <v>600</v>
      </c>
      <c r="K10" s="28">
        <v>700</v>
      </c>
      <c r="L10" s="28">
        <v>800</v>
      </c>
      <c r="M10" s="85">
        <v>900</v>
      </c>
      <c r="N10" s="28">
        <v>1000</v>
      </c>
      <c r="O10" s="28">
        <v>1100</v>
      </c>
      <c r="P10" s="28">
        <v>1200</v>
      </c>
      <c r="Q10" s="28">
        <v>1300</v>
      </c>
      <c r="R10" s="85">
        <v>1400</v>
      </c>
      <c r="S10" s="28">
        <v>1500</v>
      </c>
      <c r="T10" s="28">
        <v>1600</v>
      </c>
      <c r="U10" s="28">
        <v>1700</v>
      </c>
      <c r="V10" s="28">
        <v>1800</v>
      </c>
      <c r="W10" s="85">
        <v>1900</v>
      </c>
      <c r="X10" s="28">
        <v>2000</v>
      </c>
      <c r="Y10" s="28">
        <v>2100</v>
      </c>
      <c r="Z10" s="28">
        <v>2200</v>
      </c>
      <c r="AA10" s="28">
        <v>2300</v>
      </c>
      <c r="AB10" s="85">
        <v>2400</v>
      </c>
      <c r="AC10" s="28">
        <v>2500</v>
      </c>
      <c r="AD10" s="28">
        <v>2600</v>
      </c>
      <c r="AE10" s="28">
        <v>2700</v>
      </c>
      <c r="AF10" s="28">
        <v>2800</v>
      </c>
      <c r="AG10" s="85">
        <v>2900</v>
      </c>
      <c r="AH10" s="28">
        <v>3000</v>
      </c>
      <c r="AI10" s="28">
        <v>3100</v>
      </c>
      <c r="AJ10" s="28">
        <v>3200</v>
      </c>
      <c r="AK10" s="28">
        <v>3300</v>
      </c>
      <c r="AL10" s="85">
        <v>3400</v>
      </c>
      <c r="AM10" s="28">
        <v>3500</v>
      </c>
      <c r="AN10" s="28">
        <v>3600</v>
      </c>
      <c r="AO10" s="28">
        <v>3700</v>
      </c>
      <c r="AP10" s="28">
        <v>3800</v>
      </c>
      <c r="AQ10" s="85">
        <v>3900</v>
      </c>
      <c r="AR10" s="28">
        <v>4000</v>
      </c>
      <c r="AS10" s="28">
        <v>4100</v>
      </c>
      <c r="AT10" s="28">
        <v>4200</v>
      </c>
      <c r="AU10" s="28">
        <v>4300</v>
      </c>
      <c r="AV10" s="85">
        <v>4400</v>
      </c>
      <c r="AW10" s="28">
        <v>4500</v>
      </c>
      <c r="AX10" s="28">
        <v>4600</v>
      </c>
      <c r="AY10" s="28">
        <v>4700</v>
      </c>
      <c r="AZ10" s="28">
        <v>4800</v>
      </c>
      <c r="BA10" s="85">
        <v>4900</v>
      </c>
      <c r="BB10" s="28">
        <v>5000</v>
      </c>
      <c r="BC10" s="105">
        <v>5100</v>
      </c>
      <c r="BD10" s="105">
        <v>5200</v>
      </c>
      <c r="BE10" s="105">
        <v>5300</v>
      </c>
      <c r="BF10" s="105">
        <v>5400</v>
      </c>
      <c r="BG10" s="105">
        <v>5486</v>
      </c>
      <c r="BH10" s="78">
        <v>999999</v>
      </c>
    </row>
    <row r="11" spans="1:60" hidden="1">
      <c r="A11" s="29">
        <v>0</v>
      </c>
      <c r="B11" s="30" t="s">
        <v>4</v>
      </c>
      <c r="C11" s="31">
        <v>199</v>
      </c>
      <c r="D11" s="32">
        <v>0</v>
      </c>
      <c r="E11" s="32">
        <v>0</v>
      </c>
      <c r="F11" s="32">
        <v>0</v>
      </c>
      <c r="G11" s="32">
        <v>0</v>
      </c>
      <c r="H11" s="86">
        <v>0</v>
      </c>
      <c r="I11" s="32">
        <v>0</v>
      </c>
      <c r="J11" s="32">
        <v>0</v>
      </c>
      <c r="K11" s="32">
        <v>0</v>
      </c>
      <c r="L11" s="32">
        <v>0</v>
      </c>
      <c r="M11" s="86">
        <v>0</v>
      </c>
      <c r="N11" s="32">
        <v>0</v>
      </c>
      <c r="O11" s="32">
        <v>0</v>
      </c>
      <c r="P11" s="32">
        <v>0</v>
      </c>
      <c r="Q11" s="32">
        <v>0</v>
      </c>
      <c r="R11" s="86">
        <v>0</v>
      </c>
      <c r="S11" s="32">
        <v>0</v>
      </c>
      <c r="T11" s="32">
        <v>0</v>
      </c>
      <c r="U11" s="32">
        <v>0</v>
      </c>
      <c r="V11" s="32">
        <v>0</v>
      </c>
      <c r="W11" s="86">
        <v>0</v>
      </c>
      <c r="X11" s="32">
        <v>0</v>
      </c>
      <c r="Y11" s="32">
        <v>0</v>
      </c>
      <c r="Z11" s="32">
        <v>0</v>
      </c>
      <c r="AA11" s="32">
        <v>0</v>
      </c>
      <c r="AB11" s="86">
        <v>0</v>
      </c>
      <c r="AC11" s="32">
        <v>0</v>
      </c>
      <c r="AD11" s="32">
        <v>0</v>
      </c>
      <c r="AE11" s="32">
        <v>0</v>
      </c>
      <c r="AF11" s="32">
        <v>0</v>
      </c>
      <c r="AG11" s="86">
        <v>0</v>
      </c>
      <c r="AH11" s="32">
        <v>0</v>
      </c>
      <c r="AI11" s="32">
        <v>0</v>
      </c>
      <c r="AJ11" s="32">
        <v>0</v>
      </c>
      <c r="AK11" s="32">
        <v>0</v>
      </c>
      <c r="AL11" s="86">
        <v>0</v>
      </c>
      <c r="AM11" s="32">
        <v>0</v>
      </c>
      <c r="AN11" s="32">
        <v>0</v>
      </c>
      <c r="AO11" s="32">
        <v>0</v>
      </c>
      <c r="AP11" s="32">
        <v>0</v>
      </c>
      <c r="AQ11" s="86">
        <v>0</v>
      </c>
      <c r="AR11" s="32">
        <v>0</v>
      </c>
      <c r="AS11" s="32">
        <v>0</v>
      </c>
      <c r="AT11" s="32">
        <v>0</v>
      </c>
      <c r="AU11" s="32">
        <v>0</v>
      </c>
      <c r="AV11" s="86">
        <v>0</v>
      </c>
      <c r="AW11" s="32">
        <v>0</v>
      </c>
      <c r="AX11" s="32">
        <v>0</v>
      </c>
      <c r="AY11" s="32">
        <v>0</v>
      </c>
      <c r="AZ11" s="32">
        <v>0</v>
      </c>
      <c r="BA11" s="86">
        <v>0</v>
      </c>
      <c r="BB11" s="32">
        <v>0</v>
      </c>
      <c r="BC11" s="32">
        <v>0</v>
      </c>
      <c r="BD11" s="141">
        <v>0</v>
      </c>
      <c r="BE11" s="141">
        <v>0</v>
      </c>
      <c r="BF11" s="141">
        <v>0</v>
      </c>
      <c r="BG11" s="141">
        <v>0</v>
      </c>
      <c r="BH11" s="100">
        <v>0</v>
      </c>
    </row>
    <row r="12" spans="1:60" hidden="1">
      <c r="A12" s="29">
        <v>200</v>
      </c>
      <c r="B12" s="33" t="s">
        <v>4</v>
      </c>
      <c r="C12" s="34">
        <v>299</v>
      </c>
      <c r="D12" s="32">
        <v>0</v>
      </c>
      <c r="E12" s="32">
        <v>0</v>
      </c>
      <c r="F12" s="32">
        <v>0</v>
      </c>
      <c r="G12" s="32">
        <v>0</v>
      </c>
      <c r="H12" s="86">
        <v>0</v>
      </c>
      <c r="I12" s="32">
        <v>0</v>
      </c>
      <c r="J12" s="32">
        <v>0</v>
      </c>
      <c r="K12" s="32">
        <v>0</v>
      </c>
      <c r="L12" s="32">
        <v>0</v>
      </c>
      <c r="M12" s="86">
        <v>0</v>
      </c>
      <c r="N12" s="32">
        <v>0</v>
      </c>
      <c r="O12" s="32">
        <v>0</v>
      </c>
      <c r="P12" s="32">
        <v>0</v>
      </c>
      <c r="Q12" s="32">
        <v>0</v>
      </c>
      <c r="R12" s="86">
        <v>0</v>
      </c>
      <c r="S12" s="32">
        <v>0</v>
      </c>
      <c r="T12" s="32">
        <v>0</v>
      </c>
      <c r="U12" s="32">
        <v>0</v>
      </c>
      <c r="V12" s="32">
        <v>0</v>
      </c>
      <c r="W12" s="86">
        <v>0</v>
      </c>
      <c r="X12" s="32">
        <v>0</v>
      </c>
      <c r="Y12" s="32">
        <v>0</v>
      </c>
      <c r="Z12" s="32">
        <v>0</v>
      </c>
      <c r="AA12" s="32">
        <v>0</v>
      </c>
      <c r="AB12" s="86">
        <v>0</v>
      </c>
      <c r="AC12" s="32">
        <v>0</v>
      </c>
      <c r="AD12" s="32">
        <v>0</v>
      </c>
      <c r="AE12" s="32">
        <v>0</v>
      </c>
      <c r="AF12" s="32">
        <v>0</v>
      </c>
      <c r="AG12" s="86">
        <v>0</v>
      </c>
      <c r="AH12" s="32">
        <v>0</v>
      </c>
      <c r="AI12" s="32">
        <v>0</v>
      </c>
      <c r="AJ12" s="32">
        <v>0</v>
      </c>
      <c r="AK12" s="32">
        <v>0</v>
      </c>
      <c r="AL12" s="86">
        <v>0</v>
      </c>
      <c r="AM12" s="32">
        <v>0</v>
      </c>
      <c r="AN12" s="32">
        <v>0</v>
      </c>
      <c r="AO12" s="32">
        <v>0</v>
      </c>
      <c r="AP12" s="32">
        <v>0</v>
      </c>
      <c r="AQ12" s="86">
        <v>0</v>
      </c>
      <c r="AR12" s="32">
        <v>0</v>
      </c>
      <c r="AS12" s="32">
        <v>0</v>
      </c>
      <c r="AT12" s="32">
        <v>0</v>
      </c>
      <c r="AU12" s="32">
        <v>0</v>
      </c>
      <c r="AV12" s="86">
        <v>0</v>
      </c>
      <c r="AW12" s="32">
        <v>0</v>
      </c>
      <c r="AX12" s="32">
        <v>0</v>
      </c>
      <c r="AY12" s="32">
        <v>0</v>
      </c>
      <c r="AZ12" s="32">
        <v>0</v>
      </c>
      <c r="BA12" s="86">
        <v>0</v>
      </c>
      <c r="BB12" s="32">
        <v>0</v>
      </c>
      <c r="BC12" s="32">
        <v>0</v>
      </c>
      <c r="BD12" s="141">
        <v>0</v>
      </c>
      <c r="BE12" s="141">
        <v>0</v>
      </c>
      <c r="BF12" s="141">
        <v>0</v>
      </c>
      <c r="BG12" s="141">
        <v>0</v>
      </c>
      <c r="BH12" s="100">
        <v>0</v>
      </c>
    </row>
    <row r="13" spans="1:60" hidden="1">
      <c r="A13" s="29">
        <v>300</v>
      </c>
      <c r="B13" s="30" t="s">
        <v>4</v>
      </c>
      <c r="C13" s="34">
        <v>399</v>
      </c>
      <c r="D13" s="32">
        <v>0</v>
      </c>
      <c r="E13" s="32">
        <v>0</v>
      </c>
      <c r="F13" s="32">
        <v>0</v>
      </c>
      <c r="G13" s="32">
        <v>0</v>
      </c>
      <c r="H13" s="86">
        <v>0</v>
      </c>
      <c r="I13" s="32">
        <v>0</v>
      </c>
      <c r="J13" s="32">
        <v>0</v>
      </c>
      <c r="K13" s="32">
        <v>0</v>
      </c>
      <c r="L13" s="32">
        <v>0</v>
      </c>
      <c r="M13" s="86">
        <v>0</v>
      </c>
      <c r="N13" s="32">
        <v>0</v>
      </c>
      <c r="O13" s="32">
        <v>0</v>
      </c>
      <c r="P13" s="32">
        <v>0</v>
      </c>
      <c r="Q13" s="32">
        <v>0</v>
      </c>
      <c r="R13" s="86">
        <v>0</v>
      </c>
      <c r="S13" s="32">
        <v>0</v>
      </c>
      <c r="T13" s="32">
        <v>0</v>
      </c>
      <c r="U13" s="32">
        <v>0</v>
      </c>
      <c r="V13" s="32">
        <v>0</v>
      </c>
      <c r="W13" s="86">
        <v>0</v>
      </c>
      <c r="X13" s="32">
        <v>0</v>
      </c>
      <c r="Y13" s="32">
        <v>0</v>
      </c>
      <c r="Z13" s="32">
        <v>0</v>
      </c>
      <c r="AA13" s="32">
        <v>0</v>
      </c>
      <c r="AB13" s="86">
        <v>0</v>
      </c>
      <c r="AC13" s="32">
        <v>0</v>
      </c>
      <c r="AD13" s="32">
        <v>0</v>
      </c>
      <c r="AE13" s="32">
        <v>0</v>
      </c>
      <c r="AF13" s="32">
        <v>0</v>
      </c>
      <c r="AG13" s="86">
        <v>0</v>
      </c>
      <c r="AH13" s="32">
        <v>0</v>
      </c>
      <c r="AI13" s="32">
        <v>0</v>
      </c>
      <c r="AJ13" s="32">
        <v>0</v>
      </c>
      <c r="AK13" s="32">
        <v>0</v>
      </c>
      <c r="AL13" s="86">
        <v>0</v>
      </c>
      <c r="AM13" s="32">
        <v>0</v>
      </c>
      <c r="AN13" s="32">
        <v>0</v>
      </c>
      <c r="AO13" s="32">
        <v>0</v>
      </c>
      <c r="AP13" s="32">
        <v>0</v>
      </c>
      <c r="AQ13" s="86">
        <v>0</v>
      </c>
      <c r="AR13" s="32">
        <v>0</v>
      </c>
      <c r="AS13" s="32">
        <v>0</v>
      </c>
      <c r="AT13" s="32">
        <v>0</v>
      </c>
      <c r="AU13" s="32">
        <v>0</v>
      </c>
      <c r="AV13" s="86">
        <v>0</v>
      </c>
      <c r="AW13" s="32">
        <v>0</v>
      </c>
      <c r="AX13" s="32">
        <v>0</v>
      </c>
      <c r="AY13" s="32">
        <v>0</v>
      </c>
      <c r="AZ13" s="32">
        <v>0</v>
      </c>
      <c r="BA13" s="86">
        <v>0</v>
      </c>
      <c r="BB13" s="32">
        <v>0</v>
      </c>
      <c r="BC13" s="32">
        <v>0</v>
      </c>
      <c r="BD13" s="141">
        <v>0</v>
      </c>
      <c r="BE13" s="141">
        <v>0</v>
      </c>
      <c r="BF13" s="141">
        <v>0</v>
      </c>
      <c r="BG13" s="141">
        <v>0</v>
      </c>
      <c r="BH13" s="100">
        <v>0</v>
      </c>
    </row>
    <row r="14" spans="1:60" hidden="1">
      <c r="A14" s="29">
        <v>400</v>
      </c>
      <c r="B14" s="35" t="s">
        <v>4</v>
      </c>
      <c r="C14" s="34">
        <v>499</v>
      </c>
      <c r="D14" s="32">
        <v>0</v>
      </c>
      <c r="E14" s="32">
        <v>0</v>
      </c>
      <c r="F14" s="32">
        <v>0</v>
      </c>
      <c r="G14" s="32">
        <v>0</v>
      </c>
      <c r="H14" s="86">
        <v>0</v>
      </c>
      <c r="I14" s="32">
        <v>0</v>
      </c>
      <c r="J14" s="32">
        <v>0</v>
      </c>
      <c r="K14" s="32">
        <v>0</v>
      </c>
      <c r="L14" s="32">
        <v>0</v>
      </c>
      <c r="M14" s="86">
        <v>0</v>
      </c>
      <c r="N14" s="32">
        <v>0</v>
      </c>
      <c r="O14" s="32">
        <v>0</v>
      </c>
      <c r="P14" s="32">
        <v>0</v>
      </c>
      <c r="Q14" s="32">
        <v>0</v>
      </c>
      <c r="R14" s="86">
        <v>0</v>
      </c>
      <c r="S14" s="32">
        <v>0</v>
      </c>
      <c r="T14" s="32">
        <v>0</v>
      </c>
      <c r="U14" s="32">
        <v>0</v>
      </c>
      <c r="V14" s="32">
        <v>0</v>
      </c>
      <c r="W14" s="86">
        <v>0</v>
      </c>
      <c r="X14" s="32">
        <v>0</v>
      </c>
      <c r="Y14" s="32">
        <v>0</v>
      </c>
      <c r="Z14" s="32">
        <v>0</v>
      </c>
      <c r="AA14" s="32">
        <v>0</v>
      </c>
      <c r="AB14" s="86">
        <v>0</v>
      </c>
      <c r="AC14" s="32">
        <v>0</v>
      </c>
      <c r="AD14" s="32">
        <v>0</v>
      </c>
      <c r="AE14" s="32">
        <v>0</v>
      </c>
      <c r="AF14" s="32">
        <v>0</v>
      </c>
      <c r="AG14" s="86">
        <v>0</v>
      </c>
      <c r="AH14" s="32">
        <v>0</v>
      </c>
      <c r="AI14" s="32">
        <v>0</v>
      </c>
      <c r="AJ14" s="32">
        <v>0</v>
      </c>
      <c r="AK14" s="32">
        <v>0</v>
      </c>
      <c r="AL14" s="86">
        <v>0</v>
      </c>
      <c r="AM14" s="32">
        <v>0</v>
      </c>
      <c r="AN14" s="32">
        <v>0</v>
      </c>
      <c r="AO14" s="32">
        <v>0</v>
      </c>
      <c r="AP14" s="32">
        <v>0</v>
      </c>
      <c r="AQ14" s="86">
        <v>0</v>
      </c>
      <c r="AR14" s="32">
        <v>0</v>
      </c>
      <c r="AS14" s="32">
        <v>0</v>
      </c>
      <c r="AT14" s="32">
        <v>0</v>
      </c>
      <c r="AU14" s="32">
        <v>0</v>
      </c>
      <c r="AV14" s="86">
        <v>0</v>
      </c>
      <c r="AW14" s="32">
        <v>0</v>
      </c>
      <c r="AX14" s="32">
        <v>0</v>
      </c>
      <c r="AY14" s="32">
        <v>0</v>
      </c>
      <c r="AZ14" s="32">
        <v>0</v>
      </c>
      <c r="BA14" s="86">
        <v>0</v>
      </c>
      <c r="BB14" s="32">
        <v>0</v>
      </c>
      <c r="BC14" s="32">
        <v>0</v>
      </c>
      <c r="BD14" s="141">
        <v>0</v>
      </c>
      <c r="BE14" s="141">
        <v>0</v>
      </c>
      <c r="BF14" s="141">
        <v>0</v>
      </c>
      <c r="BG14" s="141">
        <v>0</v>
      </c>
      <c r="BH14" s="100">
        <v>0</v>
      </c>
    </row>
    <row r="15" spans="1:60" hidden="1">
      <c r="A15" s="79">
        <v>500</v>
      </c>
      <c r="B15" s="80" t="s">
        <v>4</v>
      </c>
      <c r="C15" s="81">
        <v>599</v>
      </c>
      <c r="D15" s="82">
        <v>0</v>
      </c>
      <c r="E15" s="82">
        <v>0</v>
      </c>
      <c r="F15" s="82">
        <v>0</v>
      </c>
      <c r="G15" s="82">
        <v>0</v>
      </c>
      <c r="H15" s="89">
        <v>0</v>
      </c>
      <c r="I15" s="82">
        <v>0</v>
      </c>
      <c r="J15" s="82">
        <v>0</v>
      </c>
      <c r="K15" s="82">
        <v>0</v>
      </c>
      <c r="L15" s="82">
        <v>0</v>
      </c>
      <c r="M15" s="89">
        <v>0</v>
      </c>
      <c r="N15" s="82">
        <v>0</v>
      </c>
      <c r="O15" s="82">
        <v>0</v>
      </c>
      <c r="P15" s="82">
        <v>0</v>
      </c>
      <c r="Q15" s="82">
        <v>0</v>
      </c>
      <c r="R15" s="89">
        <v>0</v>
      </c>
      <c r="S15" s="82">
        <v>0</v>
      </c>
      <c r="T15" s="82">
        <v>0</v>
      </c>
      <c r="U15" s="82">
        <v>0</v>
      </c>
      <c r="V15" s="82">
        <v>0</v>
      </c>
      <c r="W15" s="89">
        <v>0</v>
      </c>
      <c r="X15" s="82">
        <v>0</v>
      </c>
      <c r="Y15" s="82">
        <v>0</v>
      </c>
      <c r="Z15" s="82">
        <v>0</v>
      </c>
      <c r="AA15" s="82">
        <v>0</v>
      </c>
      <c r="AB15" s="89">
        <v>0</v>
      </c>
      <c r="AC15" s="82">
        <v>0</v>
      </c>
      <c r="AD15" s="82">
        <v>0</v>
      </c>
      <c r="AE15" s="82">
        <v>0</v>
      </c>
      <c r="AF15" s="82">
        <v>0</v>
      </c>
      <c r="AG15" s="89">
        <v>0</v>
      </c>
      <c r="AH15" s="82">
        <v>0</v>
      </c>
      <c r="AI15" s="82">
        <v>0</v>
      </c>
      <c r="AJ15" s="82">
        <v>0</v>
      </c>
      <c r="AK15" s="82">
        <v>0</v>
      </c>
      <c r="AL15" s="89">
        <v>0</v>
      </c>
      <c r="AM15" s="82">
        <v>0</v>
      </c>
      <c r="AN15" s="82">
        <v>0</v>
      </c>
      <c r="AO15" s="82">
        <v>0</v>
      </c>
      <c r="AP15" s="82">
        <v>0</v>
      </c>
      <c r="AQ15" s="89">
        <v>0</v>
      </c>
      <c r="AR15" s="82">
        <v>0</v>
      </c>
      <c r="AS15" s="82">
        <v>0</v>
      </c>
      <c r="AT15" s="82">
        <v>0</v>
      </c>
      <c r="AU15" s="82">
        <v>0</v>
      </c>
      <c r="AV15" s="89">
        <v>0</v>
      </c>
      <c r="AW15" s="82">
        <v>0</v>
      </c>
      <c r="AX15" s="82">
        <v>0</v>
      </c>
      <c r="AY15" s="82">
        <v>0</v>
      </c>
      <c r="AZ15" s="82">
        <v>0</v>
      </c>
      <c r="BA15" s="89">
        <v>0</v>
      </c>
      <c r="BB15" s="82">
        <v>0</v>
      </c>
      <c r="BC15" s="82">
        <v>0</v>
      </c>
      <c r="BD15" s="142">
        <v>0</v>
      </c>
      <c r="BE15" s="142">
        <v>0</v>
      </c>
      <c r="BF15" s="142">
        <v>0</v>
      </c>
      <c r="BG15" s="142">
        <v>0</v>
      </c>
      <c r="BH15" s="101">
        <v>0</v>
      </c>
    </row>
    <row r="16" spans="1:60" hidden="1">
      <c r="A16" s="29">
        <v>600</v>
      </c>
      <c r="B16" s="30" t="s">
        <v>4</v>
      </c>
      <c r="C16" s="34">
        <v>699</v>
      </c>
      <c r="D16" s="32">
        <v>0</v>
      </c>
      <c r="E16" s="32">
        <v>0</v>
      </c>
      <c r="F16" s="32">
        <v>0</v>
      </c>
      <c r="G16" s="32">
        <v>0</v>
      </c>
      <c r="H16" s="86">
        <v>0</v>
      </c>
      <c r="I16" s="32">
        <v>0</v>
      </c>
      <c r="J16" s="32">
        <v>0</v>
      </c>
      <c r="K16" s="32">
        <v>0</v>
      </c>
      <c r="L16" s="32">
        <v>0</v>
      </c>
      <c r="M16" s="86">
        <v>0</v>
      </c>
      <c r="N16" s="32">
        <v>0</v>
      </c>
      <c r="O16" s="32">
        <v>0</v>
      </c>
      <c r="P16" s="32">
        <v>0</v>
      </c>
      <c r="Q16" s="32">
        <v>0</v>
      </c>
      <c r="R16" s="86">
        <v>0</v>
      </c>
      <c r="S16" s="32">
        <v>0</v>
      </c>
      <c r="T16" s="32">
        <v>0</v>
      </c>
      <c r="U16" s="32">
        <v>0</v>
      </c>
      <c r="V16" s="32">
        <v>0</v>
      </c>
      <c r="W16" s="86">
        <v>0</v>
      </c>
      <c r="X16" s="32">
        <v>0</v>
      </c>
      <c r="Y16" s="32">
        <v>0</v>
      </c>
      <c r="Z16" s="32">
        <v>0</v>
      </c>
      <c r="AA16" s="32">
        <v>0</v>
      </c>
      <c r="AB16" s="86">
        <v>0</v>
      </c>
      <c r="AC16" s="32">
        <v>0</v>
      </c>
      <c r="AD16" s="32">
        <v>0</v>
      </c>
      <c r="AE16" s="32">
        <v>0</v>
      </c>
      <c r="AF16" s="32">
        <v>0</v>
      </c>
      <c r="AG16" s="86">
        <v>0</v>
      </c>
      <c r="AH16" s="32">
        <v>0</v>
      </c>
      <c r="AI16" s="32">
        <v>0</v>
      </c>
      <c r="AJ16" s="32">
        <v>0</v>
      </c>
      <c r="AK16" s="32">
        <v>0</v>
      </c>
      <c r="AL16" s="86">
        <v>0</v>
      </c>
      <c r="AM16" s="32">
        <v>0</v>
      </c>
      <c r="AN16" s="32">
        <v>0</v>
      </c>
      <c r="AO16" s="32">
        <v>0</v>
      </c>
      <c r="AP16" s="32">
        <v>0</v>
      </c>
      <c r="AQ16" s="86">
        <v>0</v>
      </c>
      <c r="AR16" s="32">
        <v>0</v>
      </c>
      <c r="AS16" s="32">
        <v>0</v>
      </c>
      <c r="AT16" s="32">
        <v>0</v>
      </c>
      <c r="AU16" s="32">
        <v>0</v>
      </c>
      <c r="AV16" s="86">
        <v>0</v>
      </c>
      <c r="AW16" s="32">
        <v>0</v>
      </c>
      <c r="AX16" s="32">
        <v>0</v>
      </c>
      <c r="AY16" s="32">
        <v>0</v>
      </c>
      <c r="AZ16" s="32">
        <v>0</v>
      </c>
      <c r="BA16" s="86">
        <v>0</v>
      </c>
      <c r="BB16" s="32">
        <v>0</v>
      </c>
      <c r="BC16" s="32">
        <v>0</v>
      </c>
      <c r="BD16" s="141">
        <v>0</v>
      </c>
      <c r="BE16" s="141">
        <v>0</v>
      </c>
      <c r="BF16" s="141">
        <v>0</v>
      </c>
      <c r="BG16" s="141">
        <v>0</v>
      </c>
      <c r="BH16" s="100">
        <v>0</v>
      </c>
    </row>
    <row r="17" spans="1:60" hidden="1">
      <c r="A17" s="29">
        <v>700</v>
      </c>
      <c r="B17" s="30" t="s">
        <v>4</v>
      </c>
      <c r="C17" s="34">
        <v>799</v>
      </c>
      <c r="D17" s="32">
        <v>0</v>
      </c>
      <c r="E17" s="32">
        <v>0</v>
      </c>
      <c r="F17" s="32">
        <v>0</v>
      </c>
      <c r="G17" s="32">
        <v>0</v>
      </c>
      <c r="H17" s="86">
        <v>0</v>
      </c>
      <c r="I17" s="32">
        <v>0</v>
      </c>
      <c r="J17" s="32">
        <v>0</v>
      </c>
      <c r="K17" s="32">
        <v>0</v>
      </c>
      <c r="L17" s="32">
        <v>0</v>
      </c>
      <c r="M17" s="86">
        <v>0</v>
      </c>
      <c r="N17" s="32">
        <v>0</v>
      </c>
      <c r="O17" s="32">
        <v>0</v>
      </c>
      <c r="P17" s="32">
        <v>0</v>
      </c>
      <c r="Q17" s="32">
        <v>0</v>
      </c>
      <c r="R17" s="86">
        <v>0</v>
      </c>
      <c r="S17" s="32">
        <v>0</v>
      </c>
      <c r="T17" s="32">
        <v>0</v>
      </c>
      <c r="U17" s="32">
        <v>0</v>
      </c>
      <c r="V17" s="32">
        <v>0</v>
      </c>
      <c r="W17" s="86">
        <v>0</v>
      </c>
      <c r="X17" s="32">
        <v>0</v>
      </c>
      <c r="Y17" s="32">
        <v>0</v>
      </c>
      <c r="Z17" s="32">
        <v>0</v>
      </c>
      <c r="AA17" s="32">
        <v>0</v>
      </c>
      <c r="AB17" s="86">
        <v>0</v>
      </c>
      <c r="AC17" s="32">
        <v>0</v>
      </c>
      <c r="AD17" s="32">
        <v>0</v>
      </c>
      <c r="AE17" s="32">
        <v>0</v>
      </c>
      <c r="AF17" s="32">
        <v>0</v>
      </c>
      <c r="AG17" s="86">
        <v>0</v>
      </c>
      <c r="AH17" s="32">
        <v>0</v>
      </c>
      <c r="AI17" s="32">
        <v>0</v>
      </c>
      <c r="AJ17" s="32">
        <v>0</v>
      </c>
      <c r="AK17" s="32">
        <v>0</v>
      </c>
      <c r="AL17" s="86">
        <v>0</v>
      </c>
      <c r="AM17" s="32">
        <v>0</v>
      </c>
      <c r="AN17" s="32">
        <v>0</v>
      </c>
      <c r="AO17" s="32">
        <v>0</v>
      </c>
      <c r="AP17" s="32">
        <v>0</v>
      </c>
      <c r="AQ17" s="86">
        <v>0</v>
      </c>
      <c r="AR17" s="32">
        <v>0</v>
      </c>
      <c r="AS17" s="32">
        <v>0</v>
      </c>
      <c r="AT17" s="32">
        <v>0</v>
      </c>
      <c r="AU17" s="32">
        <v>0</v>
      </c>
      <c r="AV17" s="86">
        <v>0</v>
      </c>
      <c r="AW17" s="32">
        <v>0</v>
      </c>
      <c r="AX17" s="32">
        <v>0</v>
      </c>
      <c r="AY17" s="32">
        <v>0</v>
      </c>
      <c r="AZ17" s="32">
        <v>0</v>
      </c>
      <c r="BA17" s="86">
        <v>0</v>
      </c>
      <c r="BB17" s="32">
        <v>0</v>
      </c>
      <c r="BC17" s="32">
        <v>0</v>
      </c>
      <c r="BD17" s="141">
        <v>0</v>
      </c>
      <c r="BE17" s="141">
        <v>0</v>
      </c>
      <c r="BF17" s="141">
        <v>0</v>
      </c>
      <c r="BG17" s="141">
        <v>0</v>
      </c>
      <c r="BH17" s="100">
        <v>0</v>
      </c>
    </row>
    <row r="18" spans="1:60" hidden="1">
      <c r="A18" s="29">
        <v>800</v>
      </c>
      <c r="B18" s="30" t="s">
        <v>4</v>
      </c>
      <c r="C18" s="34">
        <v>899</v>
      </c>
      <c r="D18" s="32">
        <v>0</v>
      </c>
      <c r="E18" s="32">
        <v>0</v>
      </c>
      <c r="F18" s="32">
        <v>0</v>
      </c>
      <c r="G18" s="32">
        <v>0</v>
      </c>
      <c r="H18" s="86">
        <v>0</v>
      </c>
      <c r="I18" s="32">
        <v>0</v>
      </c>
      <c r="J18" s="32">
        <v>0</v>
      </c>
      <c r="K18" s="32">
        <v>0</v>
      </c>
      <c r="L18" s="32">
        <v>0</v>
      </c>
      <c r="M18" s="86">
        <v>0</v>
      </c>
      <c r="N18" s="32">
        <v>0</v>
      </c>
      <c r="O18" s="32">
        <v>0</v>
      </c>
      <c r="P18" s="32">
        <v>0</v>
      </c>
      <c r="Q18" s="32">
        <v>0</v>
      </c>
      <c r="R18" s="86">
        <v>0</v>
      </c>
      <c r="S18" s="32">
        <v>0</v>
      </c>
      <c r="T18" s="32">
        <v>0</v>
      </c>
      <c r="U18" s="32">
        <v>0</v>
      </c>
      <c r="V18" s="32">
        <v>0</v>
      </c>
      <c r="W18" s="86">
        <v>0</v>
      </c>
      <c r="X18" s="32">
        <v>0</v>
      </c>
      <c r="Y18" s="32">
        <v>0</v>
      </c>
      <c r="Z18" s="32">
        <v>0</v>
      </c>
      <c r="AA18" s="32">
        <v>0</v>
      </c>
      <c r="AB18" s="86">
        <v>0</v>
      </c>
      <c r="AC18" s="32">
        <v>0</v>
      </c>
      <c r="AD18" s="32">
        <v>0</v>
      </c>
      <c r="AE18" s="32">
        <v>0</v>
      </c>
      <c r="AF18" s="32">
        <v>0</v>
      </c>
      <c r="AG18" s="86">
        <v>0</v>
      </c>
      <c r="AH18" s="32">
        <v>0</v>
      </c>
      <c r="AI18" s="32">
        <v>0</v>
      </c>
      <c r="AJ18" s="32">
        <v>0</v>
      </c>
      <c r="AK18" s="32">
        <v>0</v>
      </c>
      <c r="AL18" s="86">
        <v>0</v>
      </c>
      <c r="AM18" s="32">
        <v>0</v>
      </c>
      <c r="AN18" s="32">
        <v>0</v>
      </c>
      <c r="AO18" s="32">
        <v>0</v>
      </c>
      <c r="AP18" s="32">
        <v>0</v>
      </c>
      <c r="AQ18" s="86">
        <v>0</v>
      </c>
      <c r="AR18" s="32">
        <v>0</v>
      </c>
      <c r="AS18" s="32">
        <v>0</v>
      </c>
      <c r="AT18" s="32">
        <v>0</v>
      </c>
      <c r="AU18" s="32">
        <v>0</v>
      </c>
      <c r="AV18" s="86">
        <v>0</v>
      </c>
      <c r="AW18" s="32">
        <v>0</v>
      </c>
      <c r="AX18" s="32">
        <v>0</v>
      </c>
      <c r="AY18" s="32">
        <v>0</v>
      </c>
      <c r="AZ18" s="32">
        <v>0</v>
      </c>
      <c r="BA18" s="86">
        <v>0</v>
      </c>
      <c r="BB18" s="32">
        <v>0</v>
      </c>
      <c r="BC18" s="32">
        <v>0</v>
      </c>
      <c r="BD18" s="141">
        <v>0</v>
      </c>
      <c r="BE18" s="141">
        <v>0</v>
      </c>
      <c r="BF18" s="141">
        <v>0</v>
      </c>
      <c r="BG18" s="141">
        <v>0</v>
      </c>
      <c r="BH18" s="100">
        <v>0</v>
      </c>
    </row>
    <row r="19" spans="1:60" hidden="1">
      <c r="A19" s="29">
        <v>900</v>
      </c>
      <c r="B19" s="35" t="s">
        <v>4</v>
      </c>
      <c r="C19" s="34">
        <v>999</v>
      </c>
      <c r="D19" s="32">
        <v>0</v>
      </c>
      <c r="E19" s="32">
        <v>0</v>
      </c>
      <c r="F19" s="32">
        <v>0</v>
      </c>
      <c r="G19" s="32">
        <v>0</v>
      </c>
      <c r="H19" s="86">
        <v>0</v>
      </c>
      <c r="I19" s="32">
        <v>0</v>
      </c>
      <c r="J19" s="32">
        <v>0</v>
      </c>
      <c r="K19" s="32">
        <v>0</v>
      </c>
      <c r="L19" s="32">
        <v>0</v>
      </c>
      <c r="M19" s="86">
        <v>0</v>
      </c>
      <c r="N19" s="32">
        <v>0</v>
      </c>
      <c r="O19" s="32">
        <v>0</v>
      </c>
      <c r="P19" s="32">
        <v>0</v>
      </c>
      <c r="Q19" s="32">
        <v>0</v>
      </c>
      <c r="R19" s="86">
        <v>0</v>
      </c>
      <c r="S19" s="32">
        <v>0</v>
      </c>
      <c r="T19" s="32">
        <v>0</v>
      </c>
      <c r="U19" s="32">
        <v>0</v>
      </c>
      <c r="V19" s="32">
        <v>0</v>
      </c>
      <c r="W19" s="86">
        <v>0</v>
      </c>
      <c r="X19" s="32">
        <v>0</v>
      </c>
      <c r="Y19" s="32">
        <v>0</v>
      </c>
      <c r="Z19" s="32">
        <v>0</v>
      </c>
      <c r="AA19" s="32">
        <v>0</v>
      </c>
      <c r="AB19" s="86">
        <v>0</v>
      </c>
      <c r="AC19" s="32">
        <v>0</v>
      </c>
      <c r="AD19" s="32">
        <v>0</v>
      </c>
      <c r="AE19" s="32">
        <v>0</v>
      </c>
      <c r="AF19" s="32">
        <v>0</v>
      </c>
      <c r="AG19" s="86">
        <v>0</v>
      </c>
      <c r="AH19" s="32">
        <v>0</v>
      </c>
      <c r="AI19" s="32">
        <v>0</v>
      </c>
      <c r="AJ19" s="32">
        <v>0</v>
      </c>
      <c r="AK19" s="32">
        <v>0</v>
      </c>
      <c r="AL19" s="86">
        <v>0</v>
      </c>
      <c r="AM19" s="32">
        <v>0</v>
      </c>
      <c r="AN19" s="32">
        <v>0</v>
      </c>
      <c r="AO19" s="32">
        <v>0</v>
      </c>
      <c r="AP19" s="32">
        <v>0</v>
      </c>
      <c r="AQ19" s="86">
        <v>0</v>
      </c>
      <c r="AR19" s="32">
        <v>0</v>
      </c>
      <c r="AS19" s="32">
        <v>0</v>
      </c>
      <c r="AT19" s="32">
        <v>0</v>
      </c>
      <c r="AU19" s="32">
        <v>0</v>
      </c>
      <c r="AV19" s="86">
        <v>0</v>
      </c>
      <c r="AW19" s="32">
        <v>0</v>
      </c>
      <c r="AX19" s="32">
        <v>0</v>
      </c>
      <c r="AY19" s="32">
        <v>0</v>
      </c>
      <c r="AZ19" s="32">
        <v>0</v>
      </c>
      <c r="BA19" s="86">
        <v>0</v>
      </c>
      <c r="BB19" s="32">
        <v>0</v>
      </c>
      <c r="BC19" s="32">
        <v>0</v>
      </c>
      <c r="BD19" s="141">
        <v>0</v>
      </c>
      <c r="BE19" s="141">
        <v>0</v>
      </c>
      <c r="BF19" s="141">
        <v>0</v>
      </c>
      <c r="BG19" s="141">
        <v>0</v>
      </c>
      <c r="BH19" s="100">
        <v>0</v>
      </c>
    </row>
    <row r="20" spans="1:60" hidden="1">
      <c r="A20" s="79">
        <v>1000</v>
      </c>
      <c r="B20" s="80" t="s">
        <v>4</v>
      </c>
      <c r="C20" s="81">
        <v>1099</v>
      </c>
      <c r="D20" s="82">
        <v>0</v>
      </c>
      <c r="E20" s="82">
        <v>0</v>
      </c>
      <c r="F20" s="82">
        <v>0</v>
      </c>
      <c r="G20" s="82">
        <v>0</v>
      </c>
      <c r="H20" s="86">
        <v>0</v>
      </c>
      <c r="I20" s="82">
        <v>0</v>
      </c>
      <c r="J20" s="82">
        <v>0</v>
      </c>
      <c r="K20" s="82">
        <v>0</v>
      </c>
      <c r="L20" s="82">
        <v>0</v>
      </c>
      <c r="M20" s="86">
        <v>0</v>
      </c>
      <c r="N20" s="82">
        <v>0</v>
      </c>
      <c r="O20" s="82">
        <v>0</v>
      </c>
      <c r="P20" s="82">
        <v>0</v>
      </c>
      <c r="Q20" s="82">
        <v>0</v>
      </c>
      <c r="R20" s="86">
        <v>0</v>
      </c>
      <c r="S20" s="82">
        <v>0</v>
      </c>
      <c r="T20" s="82">
        <v>0</v>
      </c>
      <c r="U20" s="82">
        <v>0</v>
      </c>
      <c r="V20" s="82">
        <v>0</v>
      </c>
      <c r="W20" s="86">
        <v>0</v>
      </c>
      <c r="X20" s="82">
        <v>0</v>
      </c>
      <c r="Y20" s="82">
        <v>0</v>
      </c>
      <c r="Z20" s="82">
        <v>0</v>
      </c>
      <c r="AA20" s="82">
        <v>0</v>
      </c>
      <c r="AB20" s="86">
        <v>0</v>
      </c>
      <c r="AC20" s="82">
        <v>0</v>
      </c>
      <c r="AD20" s="82">
        <v>0</v>
      </c>
      <c r="AE20" s="82">
        <v>0</v>
      </c>
      <c r="AF20" s="82">
        <v>0</v>
      </c>
      <c r="AG20" s="86">
        <v>0</v>
      </c>
      <c r="AH20" s="82">
        <v>0</v>
      </c>
      <c r="AI20" s="82">
        <v>0</v>
      </c>
      <c r="AJ20" s="82">
        <v>0</v>
      </c>
      <c r="AK20" s="82">
        <v>0</v>
      </c>
      <c r="AL20" s="86">
        <v>0</v>
      </c>
      <c r="AM20" s="82">
        <v>0</v>
      </c>
      <c r="AN20" s="82">
        <v>0</v>
      </c>
      <c r="AO20" s="82">
        <v>0</v>
      </c>
      <c r="AP20" s="82">
        <v>0</v>
      </c>
      <c r="AQ20" s="86">
        <v>0</v>
      </c>
      <c r="AR20" s="82">
        <v>0</v>
      </c>
      <c r="AS20" s="82">
        <v>0</v>
      </c>
      <c r="AT20" s="82">
        <v>0</v>
      </c>
      <c r="AU20" s="82">
        <v>0</v>
      </c>
      <c r="AV20" s="86">
        <v>0</v>
      </c>
      <c r="AW20" s="82">
        <v>0</v>
      </c>
      <c r="AX20" s="82">
        <v>0</v>
      </c>
      <c r="AY20" s="82">
        <v>0</v>
      </c>
      <c r="AZ20" s="82">
        <v>0</v>
      </c>
      <c r="BA20" s="86">
        <v>0</v>
      </c>
      <c r="BB20" s="82">
        <v>0</v>
      </c>
      <c r="BC20" s="82">
        <v>0</v>
      </c>
      <c r="BD20" s="142">
        <v>0</v>
      </c>
      <c r="BE20" s="142">
        <v>0</v>
      </c>
      <c r="BF20" s="142">
        <v>0</v>
      </c>
      <c r="BG20" s="142">
        <v>0</v>
      </c>
      <c r="BH20" s="101">
        <v>0</v>
      </c>
    </row>
    <row r="21" spans="1:60" hidden="1">
      <c r="A21" s="29">
        <v>1100</v>
      </c>
      <c r="B21" s="30" t="s">
        <v>4</v>
      </c>
      <c r="C21" s="34">
        <v>1199</v>
      </c>
      <c r="D21" s="32">
        <v>0</v>
      </c>
      <c r="E21" s="32">
        <v>0</v>
      </c>
      <c r="F21" s="32">
        <v>0</v>
      </c>
      <c r="G21" s="32">
        <v>0</v>
      </c>
      <c r="H21" s="86">
        <v>0</v>
      </c>
      <c r="I21" s="32">
        <v>0</v>
      </c>
      <c r="J21" s="32">
        <v>0</v>
      </c>
      <c r="K21" s="32">
        <v>0</v>
      </c>
      <c r="L21" s="32">
        <v>0</v>
      </c>
      <c r="M21" s="86">
        <v>0</v>
      </c>
      <c r="N21" s="32">
        <v>0</v>
      </c>
      <c r="O21" s="32">
        <v>0</v>
      </c>
      <c r="P21" s="32">
        <v>0</v>
      </c>
      <c r="Q21" s="32">
        <v>0</v>
      </c>
      <c r="R21" s="86">
        <v>0</v>
      </c>
      <c r="S21" s="32">
        <v>0</v>
      </c>
      <c r="T21" s="32">
        <v>0</v>
      </c>
      <c r="U21" s="32">
        <v>0</v>
      </c>
      <c r="V21" s="32">
        <v>0</v>
      </c>
      <c r="W21" s="86">
        <v>0</v>
      </c>
      <c r="X21" s="32">
        <v>0</v>
      </c>
      <c r="Y21" s="32">
        <v>0</v>
      </c>
      <c r="Z21" s="32">
        <v>0</v>
      </c>
      <c r="AA21" s="32">
        <v>0</v>
      </c>
      <c r="AB21" s="86">
        <v>0</v>
      </c>
      <c r="AC21" s="32">
        <v>0</v>
      </c>
      <c r="AD21" s="32">
        <v>0</v>
      </c>
      <c r="AE21" s="32">
        <v>0</v>
      </c>
      <c r="AF21" s="32">
        <v>0</v>
      </c>
      <c r="AG21" s="86">
        <v>0</v>
      </c>
      <c r="AH21" s="32">
        <v>0</v>
      </c>
      <c r="AI21" s="32">
        <v>0</v>
      </c>
      <c r="AJ21" s="32">
        <v>0</v>
      </c>
      <c r="AK21" s="32">
        <v>0</v>
      </c>
      <c r="AL21" s="86">
        <v>0</v>
      </c>
      <c r="AM21" s="32">
        <v>0</v>
      </c>
      <c r="AN21" s="32">
        <v>0</v>
      </c>
      <c r="AO21" s="32">
        <v>0</v>
      </c>
      <c r="AP21" s="32">
        <v>0</v>
      </c>
      <c r="AQ21" s="86">
        <v>0</v>
      </c>
      <c r="AR21" s="32">
        <v>0</v>
      </c>
      <c r="AS21" s="32">
        <v>0</v>
      </c>
      <c r="AT21" s="32">
        <v>0</v>
      </c>
      <c r="AU21" s="32">
        <v>0</v>
      </c>
      <c r="AV21" s="86">
        <v>0</v>
      </c>
      <c r="AW21" s="32">
        <v>0</v>
      </c>
      <c r="AX21" s="32">
        <v>0</v>
      </c>
      <c r="AY21" s="32">
        <v>0</v>
      </c>
      <c r="AZ21" s="32">
        <v>0</v>
      </c>
      <c r="BA21" s="86">
        <v>0</v>
      </c>
      <c r="BB21" s="32">
        <v>0</v>
      </c>
      <c r="BC21" s="32">
        <v>0</v>
      </c>
      <c r="BD21" s="141">
        <v>0</v>
      </c>
      <c r="BE21" s="141">
        <v>0</v>
      </c>
      <c r="BF21" s="141">
        <v>0</v>
      </c>
      <c r="BG21" s="141">
        <v>0</v>
      </c>
      <c r="BH21" s="100">
        <v>0</v>
      </c>
    </row>
    <row r="22" spans="1:60" hidden="1">
      <c r="A22" s="29">
        <v>1200</v>
      </c>
      <c r="B22" s="30" t="s">
        <v>4</v>
      </c>
      <c r="C22" s="34">
        <v>1299</v>
      </c>
      <c r="D22" s="32">
        <v>625</v>
      </c>
      <c r="E22" s="32">
        <v>0</v>
      </c>
      <c r="F22" s="32">
        <v>0</v>
      </c>
      <c r="G22" s="32">
        <v>0</v>
      </c>
      <c r="H22" s="86">
        <v>0</v>
      </c>
      <c r="I22" s="32">
        <v>0</v>
      </c>
      <c r="J22" s="32">
        <v>0</v>
      </c>
      <c r="K22" s="32">
        <v>0</v>
      </c>
      <c r="L22" s="32">
        <v>0</v>
      </c>
      <c r="M22" s="86">
        <v>0</v>
      </c>
      <c r="N22" s="32">
        <v>0</v>
      </c>
      <c r="O22" s="32">
        <v>0</v>
      </c>
      <c r="P22" s="32">
        <v>0</v>
      </c>
      <c r="Q22" s="32">
        <v>0</v>
      </c>
      <c r="R22" s="86">
        <v>0</v>
      </c>
      <c r="S22" s="32">
        <v>0</v>
      </c>
      <c r="T22" s="32">
        <v>0</v>
      </c>
      <c r="U22" s="32">
        <v>0</v>
      </c>
      <c r="V22" s="32">
        <v>0</v>
      </c>
      <c r="W22" s="86">
        <v>0</v>
      </c>
      <c r="X22" s="32">
        <v>0</v>
      </c>
      <c r="Y22" s="32">
        <v>0</v>
      </c>
      <c r="Z22" s="32">
        <v>0</v>
      </c>
      <c r="AA22" s="32">
        <v>0</v>
      </c>
      <c r="AB22" s="86">
        <v>0</v>
      </c>
      <c r="AC22" s="32">
        <v>0</v>
      </c>
      <c r="AD22" s="32">
        <v>0</v>
      </c>
      <c r="AE22" s="32">
        <v>0</v>
      </c>
      <c r="AF22" s="32">
        <v>0</v>
      </c>
      <c r="AG22" s="86">
        <v>0</v>
      </c>
      <c r="AH22" s="32">
        <v>0</v>
      </c>
      <c r="AI22" s="32">
        <v>0</v>
      </c>
      <c r="AJ22" s="32">
        <v>0</v>
      </c>
      <c r="AK22" s="32">
        <v>0</v>
      </c>
      <c r="AL22" s="86">
        <v>0</v>
      </c>
      <c r="AM22" s="32">
        <v>0</v>
      </c>
      <c r="AN22" s="32">
        <v>0</v>
      </c>
      <c r="AO22" s="32">
        <v>0</v>
      </c>
      <c r="AP22" s="32">
        <v>0</v>
      </c>
      <c r="AQ22" s="86">
        <v>0</v>
      </c>
      <c r="AR22" s="32">
        <v>0</v>
      </c>
      <c r="AS22" s="32">
        <v>0</v>
      </c>
      <c r="AT22" s="32">
        <v>0</v>
      </c>
      <c r="AU22" s="32">
        <v>0</v>
      </c>
      <c r="AV22" s="86">
        <v>0</v>
      </c>
      <c r="AW22" s="32">
        <v>0</v>
      </c>
      <c r="AX22" s="32">
        <v>0</v>
      </c>
      <c r="AY22" s="32">
        <v>0</v>
      </c>
      <c r="AZ22" s="32">
        <v>0</v>
      </c>
      <c r="BA22" s="86">
        <v>0</v>
      </c>
      <c r="BB22" s="32">
        <v>0</v>
      </c>
      <c r="BC22" s="32">
        <v>0</v>
      </c>
      <c r="BD22" s="141">
        <v>0</v>
      </c>
      <c r="BE22" s="141">
        <v>0</v>
      </c>
      <c r="BF22" s="141">
        <v>0</v>
      </c>
      <c r="BG22" s="141">
        <v>0</v>
      </c>
      <c r="BH22" s="100">
        <v>0</v>
      </c>
    </row>
    <row r="23" spans="1:60" hidden="1">
      <c r="A23" s="29">
        <v>1300</v>
      </c>
      <c r="B23" s="30" t="s">
        <v>4</v>
      </c>
      <c r="C23" s="34">
        <v>1399</v>
      </c>
      <c r="D23" s="32">
        <v>675</v>
      </c>
      <c r="E23" s="32">
        <v>650</v>
      </c>
      <c r="F23" s="32">
        <v>0</v>
      </c>
      <c r="G23" s="32">
        <v>0</v>
      </c>
      <c r="H23" s="86">
        <v>0</v>
      </c>
      <c r="I23" s="32">
        <v>0</v>
      </c>
      <c r="J23" s="32">
        <v>0</v>
      </c>
      <c r="K23" s="32">
        <v>0</v>
      </c>
      <c r="L23" s="32">
        <v>0</v>
      </c>
      <c r="M23" s="86">
        <v>0</v>
      </c>
      <c r="N23" s="32">
        <v>0</v>
      </c>
      <c r="O23" s="32">
        <v>0</v>
      </c>
      <c r="P23" s="32">
        <v>0</v>
      </c>
      <c r="Q23" s="32">
        <v>0</v>
      </c>
      <c r="R23" s="86">
        <v>0</v>
      </c>
      <c r="S23" s="32">
        <v>0</v>
      </c>
      <c r="T23" s="32">
        <v>0</v>
      </c>
      <c r="U23" s="32">
        <v>0</v>
      </c>
      <c r="V23" s="32">
        <v>0</v>
      </c>
      <c r="W23" s="86">
        <v>0</v>
      </c>
      <c r="X23" s="32">
        <v>0</v>
      </c>
      <c r="Y23" s="32">
        <v>0</v>
      </c>
      <c r="Z23" s="32">
        <v>0</v>
      </c>
      <c r="AA23" s="32">
        <v>0</v>
      </c>
      <c r="AB23" s="86">
        <v>0</v>
      </c>
      <c r="AC23" s="32">
        <v>0</v>
      </c>
      <c r="AD23" s="32">
        <v>0</v>
      </c>
      <c r="AE23" s="32">
        <v>0</v>
      </c>
      <c r="AF23" s="32">
        <v>0</v>
      </c>
      <c r="AG23" s="86">
        <v>0</v>
      </c>
      <c r="AH23" s="32">
        <v>0</v>
      </c>
      <c r="AI23" s="32">
        <v>0</v>
      </c>
      <c r="AJ23" s="32">
        <v>0</v>
      </c>
      <c r="AK23" s="32">
        <v>0</v>
      </c>
      <c r="AL23" s="86">
        <v>0</v>
      </c>
      <c r="AM23" s="32">
        <v>0</v>
      </c>
      <c r="AN23" s="32">
        <v>0</v>
      </c>
      <c r="AO23" s="32">
        <v>0</v>
      </c>
      <c r="AP23" s="32">
        <v>0</v>
      </c>
      <c r="AQ23" s="86">
        <v>0</v>
      </c>
      <c r="AR23" s="32">
        <v>0</v>
      </c>
      <c r="AS23" s="32">
        <v>0</v>
      </c>
      <c r="AT23" s="32">
        <v>0</v>
      </c>
      <c r="AU23" s="32">
        <v>0</v>
      </c>
      <c r="AV23" s="86">
        <v>0</v>
      </c>
      <c r="AW23" s="32">
        <v>0</v>
      </c>
      <c r="AX23" s="32">
        <v>0</v>
      </c>
      <c r="AY23" s="32">
        <v>0</v>
      </c>
      <c r="AZ23" s="32">
        <v>0</v>
      </c>
      <c r="BA23" s="86">
        <v>0</v>
      </c>
      <c r="BB23" s="32">
        <v>0</v>
      </c>
      <c r="BC23" s="32">
        <v>0</v>
      </c>
      <c r="BD23" s="141">
        <v>0</v>
      </c>
      <c r="BE23" s="141">
        <v>0</v>
      </c>
      <c r="BF23" s="141">
        <v>0</v>
      </c>
      <c r="BG23" s="141">
        <v>0</v>
      </c>
      <c r="BH23" s="100">
        <v>0</v>
      </c>
    </row>
    <row r="24" spans="1:60" hidden="1">
      <c r="A24" s="29">
        <v>1400</v>
      </c>
      <c r="B24" s="35" t="s">
        <v>4</v>
      </c>
      <c r="C24" s="34">
        <v>1499</v>
      </c>
      <c r="D24" s="32">
        <v>725</v>
      </c>
      <c r="E24" s="32">
        <v>700</v>
      </c>
      <c r="F24" s="32">
        <v>650</v>
      </c>
      <c r="G24" s="32">
        <v>0</v>
      </c>
      <c r="H24" s="86">
        <v>0</v>
      </c>
      <c r="I24" s="32">
        <v>0</v>
      </c>
      <c r="J24" s="32">
        <v>0</v>
      </c>
      <c r="K24" s="32">
        <v>0</v>
      </c>
      <c r="L24" s="32">
        <v>0</v>
      </c>
      <c r="M24" s="86">
        <v>0</v>
      </c>
      <c r="N24" s="32">
        <v>0</v>
      </c>
      <c r="O24" s="32">
        <v>0</v>
      </c>
      <c r="P24" s="32">
        <v>0</v>
      </c>
      <c r="Q24" s="32">
        <v>0</v>
      </c>
      <c r="R24" s="86">
        <v>0</v>
      </c>
      <c r="S24" s="32">
        <v>0</v>
      </c>
      <c r="T24" s="32">
        <v>0</v>
      </c>
      <c r="U24" s="32">
        <v>0</v>
      </c>
      <c r="V24" s="32">
        <v>0</v>
      </c>
      <c r="W24" s="86">
        <v>0</v>
      </c>
      <c r="X24" s="32">
        <v>0</v>
      </c>
      <c r="Y24" s="32">
        <v>0</v>
      </c>
      <c r="Z24" s="32">
        <v>0</v>
      </c>
      <c r="AA24" s="32">
        <v>0</v>
      </c>
      <c r="AB24" s="86">
        <v>0</v>
      </c>
      <c r="AC24" s="32">
        <v>0</v>
      </c>
      <c r="AD24" s="32">
        <v>0</v>
      </c>
      <c r="AE24" s="32">
        <v>0</v>
      </c>
      <c r="AF24" s="32">
        <v>0</v>
      </c>
      <c r="AG24" s="86">
        <v>0</v>
      </c>
      <c r="AH24" s="32">
        <v>0</v>
      </c>
      <c r="AI24" s="32">
        <v>0</v>
      </c>
      <c r="AJ24" s="32">
        <v>0</v>
      </c>
      <c r="AK24" s="32">
        <v>0</v>
      </c>
      <c r="AL24" s="86">
        <v>0</v>
      </c>
      <c r="AM24" s="32">
        <v>0</v>
      </c>
      <c r="AN24" s="32">
        <v>0</v>
      </c>
      <c r="AO24" s="32">
        <v>0</v>
      </c>
      <c r="AP24" s="32">
        <v>0</v>
      </c>
      <c r="AQ24" s="86">
        <v>0</v>
      </c>
      <c r="AR24" s="32">
        <v>0</v>
      </c>
      <c r="AS24" s="32">
        <v>0</v>
      </c>
      <c r="AT24" s="32">
        <v>0</v>
      </c>
      <c r="AU24" s="32">
        <v>0</v>
      </c>
      <c r="AV24" s="86">
        <v>0</v>
      </c>
      <c r="AW24" s="32">
        <v>0</v>
      </c>
      <c r="AX24" s="32">
        <v>0</v>
      </c>
      <c r="AY24" s="32">
        <v>0</v>
      </c>
      <c r="AZ24" s="32">
        <v>0</v>
      </c>
      <c r="BA24" s="86">
        <v>0</v>
      </c>
      <c r="BB24" s="32">
        <v>0</v>
      </c>
      <c r="BC24" s="32">
        <v>0</v>
      </c>
      <c r="BD24" s="141">
        <v>0</v>
      </c>
      <c r="BE24" s="141">
        <v>0</v>
      </c>
      <c r="BF24" s="141">
        <v>0</v>
      </c>
      <c r="BG24" s="141">
        <v>0</v>
      </c>
      <c r="BH24" s="100">
        <v>0</v>
      </c>
    </row>
    <row r="25" spans="1:60" hidden="1">
      <c r="A25" s="79">
        <v>1500</v>
      </c>
      <c r="B25" s="80" t="s">
        <v>4</v>
      </c>
      <c r="C25" s="81">
        <v>1599</v>
      </c>
      <c r="D25" s="82">
        <v>775</v>
      </c>
      <c r="E25" s="82">
        <v>750</v>
      </c>
      <c r="F25" s="82">
        <v>700</v>
      </c>
      <c r="G25" s="82">
        <v>650</v>
      </c>
      <c r="H25" s="86">
        <v>0</v>
      </c>
      <c r="I25" s="82">
        <v>0</v>
      </c>
      <c r="J25" s="82">
        <v>0</v>
      </c>
      <c r="K25" s="82">
        <v>0</v>
      </c>
      <c r="L25" s="82">
        <v>0</v>
      </c>
      <c r="M25" s="86">
        <v>0</v>
      </c>
      <c r="N25" s="82">
        <v>0</v>
      </c>
      <c r="O25" s="82">
        <v>0</v>
      </c>
      <c r="P25" s="82">
        <v>0</v>
      </c>
      <c r="Q25" s="82">
        <v>0</v>
      </c>
      <c r="R25" s="86">
        <v>0</v>
      </c>
      <c r="S25" s="82">
        <v>0</v>
      </c>
      <c r="T25" s="82">
        <v>0</v>
      </c>
      <c r="U25" s="82">
        <v>0</v>
      </c>
      <c r="V25" s="82">
        <v>0</v>
      </c>
      <c r="W25" s="86">
        <v>0</v>
      </c>
      <c r="X25" s="82">
        <v>0</v>
      </c>
      <c r="Y25" s="82">
        <v>0</v>
      </c>
      <c r="Z25" s="82">
        <v>0</v>
      </c>
      <c r="AA25" s="82">
        <v>0</v>
      </c>
      <c r="AB25" s="86">
        <v>0</v>
      </c>
      <c r="AC25" s="82">
        <v>0</v>
      </c>
      <c r="AD25" s="82">
        <v>0</v>
      </c>
      <c r="AE25" s="82">
        <v>0</v>
      </c>
      <c r="AF25" s="82">
        <v>0</v>
      </c>
      <c r="AG25" s="86">
        <v>0</v>
      </c>
      <c r="AH25" s="82">
        <v>0</v>
      </c>
      <c r="AI25" s="82">
        <v>0</v>
      </c>
      <c r="AJ25" s="82">
        <v>0</v>
      </c>
      <c r="AK25" s="82">
        <v>0</v>
      </c>
      <c r="AL25" s="86">
        <v>0</v>
      </c>
      <c r="AM25" s="82">
        <v>0</v>
      </c>
      <c r="AN25" s="82">
        <v>0</v>
      </c>
      <c r="AO25" s="82">
        <v>0</v>
      </c>
      <c r="AP25" s="82">
        <v>0</v>
      </c>
      <c r="AQ25" s="86">
        <v>0</v>
      </c>
      <c r="AR25" s="82">
        <v>0</v>
      </c>
      <c r="AS25" s="82">
        <v>0</v>
      </c>
      <c r="AT25" s="82">
        <v>0</v>
      </c>
      <c r="AU25" s="82">
        <v>0</v>
      </c>
      <c r="AV25" s="86">
        <v>0</v>
      </c>
      <c r="AW25" s="82">
        <v>0</v>
      </c>
      <c r="AX25" s="82">
        <v>0</v>
      </c>
      <c r="AY25" s="82">
        <v>0</v>
      </c>
      <c r="AZ25" s="82">
        <v>0</v>
      </c>
      <c r="BA25" s="86">
        <v>0</v>
      </c>
      <c r="BB25" s="82">
        <v>0</v>
      </c>
      <c r="BC25" s="82">
        <v>0</v>
      </c>
      <c r="BD25" s="142">
        <v>0</v>
      </c>
      <c r="BE25" s="142">
        <v>0</v>
      </c>
      <c r="BF25" s="142">
        <v>0</v>
      </c>
      <c r="BG25" s="142">
        <v>0</v>
      </c>
      <c r="BH25" s="101">
        <v>0</v>
      </c>
    </row>
    <row r="26" spans="1:60" hidden="1">
      <c r="A26" s="29">
        <v>1600</v>
      </c>
      <c r="B26" s="30" t="s">
        <v>4</v>
      </c>
      <c r="C26" s="34">
        <v>1699</v>
      </c>
      <c r="D26" s="32">
        <v>825</v>
      </c>
      <c r="E26" s="32">
        <v>800</v>
      </c>
      <c r="F26" s="32">
        <v>750</v>
      </c>
      <c r="G26" s="32">
        <v>700</v>
      </c>
      <c r="H26" s="86">
        <v>650</v>
      </c>
      <c r="I26" s="32">
        <v>0</v>
      </c>
      <c r="J26" s="32">
        <v>0</v>
      </c>
      <c r="K26" s="32">
        <v>0</v>
      </c>
      <c r="L26" s="32">
        <v>0</v>
      </c>
      <c r="M26" s="86">
        <v>0</v>
      </c>
      <c r="N26" s="32">
        <v>0</v>
      </c>
      <c r="O26" s="32">
        <v>0</v>
      </c>
      <c r="P26" s="32">
        <v>0</v>
      </c>
      <c r="Q26" s="32">
        <v>0</v>
      </c>
      <c r="R26" s="86">
        <v>0</v>
      </c>
      <c r="S26" s="32">
        <v>0</v>
      </c>
      <c r="T26" s="32">
        <v>0</v>
      </c>
      <c r="U26" s="32">
        <v>0</v>
      </c>
      <c r="V26" s="32">
        <v>0</v>
      </c>
      <c r="W26" s="86">
        <v>0</v>
      </c>
      <c r="X26" s="32">
        <v>0</v>
      </c>
      <c r="Y26" s="32">
        <v>0</v>
      </c>
      <c r="Z26" s="32">
        <v>0</v>
      </c>
      <c r="AA26" s="32">
        <v>0</v>
      </c>
      <c r="AB26" s="86">
        <v>0</v>
      </c>
      <c r="AC26" s="32">
        <v>0</v>
      </c>
      <c r="AD26" s="32">
        <v>0</v>
      </c>
      <c r="AE26" s="32">
        <v>0</v>
      </c>
      <c r="AF26" s="32">
        <v>0</v>
      </c>
      <c r="AG26" s="86">
        <v>0</v>
      </c>
      <c r="AH26" s="32">
        <v>0</v>
      </c>
      <c r="AI26" s="32">
        <v>0</v>
      </c>
      <c r="AJ26" s="32">
        <v>0</v>
      </c>
      <c r="AK26" s="32">
        <v>0</v>
      </c>
      <c r="AL26" s="86">
        <v>0</v>
      </c>
      <c r="AM26" s="32">
        <v>0</v>
      </c>
      <c r="AN26" s="32">
        <v>0</v>
      </c>
      <c r="AO26" s="32">
        <v>0</v>
      </c>
      <c r="AP26" s="32">
        <v>0</v>
      </c>
      <c r="AQ26" s="86">
        <v>0</v>
      </c>
      <c r="AR26" s="32">
        <v>0</v>
      </c>
      <c r="AS26" s="32">
        <v>0</v>
      </c>
      <c r="AT26" s="32">
        <v>0</v>
      </c>
      <c r="AU26" s="32">
        <v>0</v>
      </c>
      <c r="AV26" s="86">
        <v>0</v>
      </c>
      <c r="AW26" s="32">
        <v>0</v>
      </c>
      <c r="AX26" s="32">
        <v>0</v>
      </c>
      <c r="AY26" s="32">
        <v>0</v>
      </c>
      <c r="AZ26" s="32">
        <v>0</v>
      </c>
      <c r="BA26" s="86">
        <v>0</v>
      </c>
      <c r="BB26" s="32">
        <v>0</v>
      </c>
      <c r="BC26" s="32">
        <v>0</v>
      </c>
      <c r="BD26" s="141">
        <v>0</v>
      </c>
      <c r="BE26" s="141">
        <v>0</v>
      </c>
      <c r="BF26" s="141">
        <v>0</v>
      </c>
      <c r="BG26" s="141">
        <v>0</v>
      </c>
      <c r="BH26" s="100">
        <v>0</v>
      </c>
    </row>
    <row r="27" spans="1:60" hidden="1">
      <c r="A27" s="29">
        <v>1700</v>
      </c>
      <c r="B27" s="30" t="s">
        <v>4</v>
      </c>
      <c r="C27" s="34">
        <v>1799</v>
      </c>
      <c r="D27" s="32">
        <v>875</v>
      </c>
      <c r="E27" s="32">
        <v>850</v>
      </c>
      <c r="F27" s="32">
        <v>800</v>
      </c>
      <c r="G27" s="32">
        <v>750</v>
      </c>
      <c r="H27" s="86">
        <v>700</v>
      </c>
      <c r="I27" s="32">
        <v>650</v>
      </c>
      <c r="J27" s="32">
        <v>0</v>
      </c>
      <c r="K27" s="32">
        <v>0</v>
      </c>
      <c r="L27" s="32">
        <v>0</v>
      </c>
      <c r="M27" s="86">
        <v>0</v>
      </c>
      <c r="N27" s="32">
        <v>0</v>
      </c>
      <c r="O27" s="32">
        <v>0</v>
      </c>
      <c r="P27" s="32">
        <v>0</v>
      </c>
      <c r="Q27" s="32">
        <v>0</v>
      </c>
      <c r="R27" s="86">
        <v>0</v>
      </c>
      <c r="S27" s="32">
        <v>0</v>
      </c>
      <c r="T27" s="32">
        <v>0</v>
      </c>
      <c r="U27" s="32">
        <v>0</v>
      </c>
      <c r="V27" s="32">
        <v>0</v>
      </c>
      <c r="W27" s="86">
        <v>0</v>
      </c>
      <c r="X27" s="32">
        <v>0</v>
      </c>
      <c r="Y27" s="32">
        <v>0</v>
      </c>
      <c r="Z27" s="32">
        <v>0</v>
      </c>
      <c r="AA27" s="32">
        <v>0</v>
      </c>
      <c r="AB27" s="86">
        <v>0</v>
      </c>
      <c r="AC27" s="32">
        <v>0</v>
      </c>
      <c r="AD27" s="32">
        <v>0</v>
      </c>
      <c r="AE27" s="32">
        <v>0</v>
      </c>
      <c r="AF27" s="32">
        <v>0</v>
      </c>
      <c r="AG27" s="86">
        <v>0</v>
      </c>
      <c r="AH27" s="32">
        <v>0</v>
      </c>
      <c r="AI27" s="32">
        <v>0</v>
      </c>
      <c r="AJ27" s="32">
        <v>0</v>
      </c>
      <c r="AK27" s="32">
        <v>0</v>
      </c>
      <c r="AL27" s="86">
        <v>0</v>
      </c>
      <c r="AM27" s="32">
        <v>0</v>
      </c>
      <c r="AN27" s="32">
        <v>0</v>
      </c>
      <c r="AO27" s="32">
        <v>0</v>
      </c>
      <c r="AP27" s="32">
        <v>0</v>
      </c>
      <c r="AQ27" s="86">
        <v>0</v>
      </c>
      <c r="AR27" s="32">
        <v>0</v>
      </c>
      <c r="AS27" s="32">
        <v>0</v>
      </c>
      <c r="AT27" s="32">
        <v>0</v>
      </c>
      <c r="AU27" s="32">
        <v>0</v>
      </c>
      <c r="AV27" s="86">
        <v>0</v>
      </c>
      <c r="AW27" s="32">
        <v>0</v>
      </c>
      <c r="AX27" s="32">
        <v>0</v>
      </c>
      <c r="AY27" s="32">
        <v>0</v>
      </c>
      <c r="AZ27" s="32">
        <v>0</v>
      </c>
      <c r="BA27" s="86">
        <v>0</v>
      </c>
      <c r="BB27" s="32">
        <v>0</v>
      </c>
      <c r="BC27" s="32">
        <v>0</v>
      </c>
      <c r="BD27" s="141">
        <v>0</v>
      </c>
      <c r="BE27" s="141">
        <v>0</v>
      </c>
      <c r="BF27" s="141">
        <v>0</v>
      </c>
      <c r="BG27" s="141">
        <v>0</v>
      </c>
      <c r="BH27" s="100">
        <v>0</v>
      </c>
    </row>
    <row r="28" spans="1:60" hidden="1">
      <c r="A28" s="29">
        <v>1800</v>
      </c>
      <c r="B28" s="30" t="s">
        <v>4</v>
      </c>
      <c r="C28" s="34">
        <v>1899</v>
      </c>
      <c r="D28" s="32">
        <v>925</v>
      </c>
      <c r="E28" s="32">
        <v>900</v>
      </c>
      <c r="F28" s="32">
        <v>850</v>
      </c>
      <c r="G28" s="32">
        <v>800</v>
      </c>
      <c r="H28" s="86">
        <v>750</v>
      </c>
      <c r="I28" s="32">
        <v>700</v>
      </c>
      <c r="J28" s="32">
        <v>650</v>
      </c>
      <c r="K28" s="32">
        <v>0</v>
      </c>
      <c r="L28" s="32">
        <v>0</v>
      </c>
      <c r="M28" s="86">
        <v>0</v>
      </c>
      <c r="N28" s="32">
        <v>0</v>
      </c>
      <c r="O28" s="32">
        <v>0</v>
      </c>
      <c r="P28" s="32">
        <v>0</v>
      </c>
      <c r="Q28" s="32">
        <v>0</v>
      </c>
      <c r="R28" s="86">
        <v>0</v>
      </c>
      <c r="S28" s="32">
        <v>0</v>
      </c>
      <c r="T28" s="32">
        <v>0</v>
      </c>
      <c r="U28" s="32">
        <v>0</v>
      </c>
      <c r="V28" s="32">
        <v>0</v>
      </c>
      <c r="W28" s="86">
        <v>0</v>
      </c>
      <c r="X28" s="32">
        <v>0</v>
      </c>
      <c r="Y28" s="32">
        <v>0</v>
      </c>
      <c r="Z28" s="32">
        <v>0</v>
      </c>
      <c r="AA28" s="32">
        <v>0</v>
      </c>
      <c r="AB28" s="86">
        <v>0</v>
      </c>
      <c r="AC28" s="32">
        <v>0</v>
      </c>
      <c r="AD28" s="32">
        <v>0</v>
      </c>
      <c r="AE28" s="32">
        <v>0</v>
      </c>
      <c r="AF28" s="32">
        <v>0</v>
      </c>
      <c r="AG28" s="86">
        <v>0</v>
      </c>
      <c r="AH28" s="32">
        <v>0</v>
      </c>
      <c r="AI28" s="32">
        <v>0</v>
      </c>
      <c r="AJ28" s="32">
        <v>0</v>
      </c>
      <c r="AK28" s="32">
        <v>0</v>
      </c>
      <c r="AL28" s="86">
        <v>0</v>
      </c>
      <c r="AM28" s="32">
        <v>0</v>
      </c>
      <c r="AN28" s="32">
        <v>0</v>
      </c>
      <c r="AO28" s="32">
        <v>0</v>
      </c>
      <c r="AP28" s="32">
        <v>0</v>
      </c>
      <c r="AQ28" s="86">
        <v>0</v>
      </c>
      <c r="AR28" s="32">
        <v>0</v>
      </c>
      <c r="AS28" s="32">
        <v>0</v>
      </c>
      <c r="AT28" s="32">
        <v>0</v>
      </c>
      <c r="AU28" s="32">
        <v>0</v>
      </c>
      <c r="AV28" s="86">
        <v>0</v>
      </c>
      <c r="AW28" s="32">
        <v>0</v>
      </c>
      <c r="AX28" s="32">
        <v>0</v>
      </c>
      <c r="AY28" s="32">
        <v>0</v>
      </c>
      <c r="AZ28" s="32">
        <v>0</v>
      </c>
      <c r="BA28" s="86">
        <v>0</v>
      </c>
      <c r="BB28" s="32">
        <v>0</v>
      </c>
      <c r="BC28" s="32">
        <v>0</v>
      </c>
      <c r="BD28" s="141">
        <v>0</v>
      </c>
      <c r="BE28" s="141">
        <v>0</v>
      </c>
      <c r="BF28" s="141">
        <v>0</v>
      </c>
      <c r="BG28" s="141">
        <v>0</v>
      </c>
      <c r="BH28" s="100">
        <v>0</v>
      </c>
    </row>
    <row r="29" spans="1:60" hidden="1">
      <c r="A29" s="29">
        <v>1900</v>
      </c>
      <c r="B29" s="35" t="s">
        <v>4</v>
      </c>
      <c r="C29" s="34">
        <v>1999</v>
      </c>
      <c r="D29" s="32">
        <v>975</v>
      </c>
      <c r="E29" s="32">
        <v>950</v>
      </c>
      <c r="F29" s="32">
        <v>900</v>
      </c>
      <c r="G29" s="32">
        <v>850</v>
      </c>
      <c r="H29" s="86">
        <v>800</v>
      </c>
      <c r="I29" s="32">
        <v>750</v>
      </c>
      <c r="J29" s="32">
        <v>700</v>
      </c>
      <c r="K29" s="32">
        <v>650</v>
      </c>
      <c r="L29" s="32">
        <v>0</v>
      </c>
      <c r="M29" s="86">
        <v>0</v>
      </c>
      <c r="N29" s="32">
        <v>0</v>
      </c>
      <c r="O29" s="32">
        <v>0</v>
      </c>
      <c r="P29" s="32">
        <v>0</v>
      </c>
      <c r="Q29" s="32">
        <v>0</v>
      </c>
      <c r="R29" s="86">
        <v>0</v>
      </c>
      <c r="S29" s="32">
        <v>0</v>
      </c>
      <c r="T29" s="32">
        <v>0</v>
      </c>
      <c r="U29" s="32">
        <v>0</v>
      </c>
      <c r="V29" s="32">
        <v>0</v>
      </c>
      <c r="W29" s="86">
        <v>0</v>
      </c>
      <c r="X29" s="32">
        <v>0</v>
      </c>
      <c r="Y29" s="32">
        <v>0</v>
      </c>
      <c r="Z29" s="32">
        <v>0</v>
      </c>
      <c r="AA29" s="32">
        <v>0</v>
      </c>
      <c r="AB29" s="86">
        <v>0</v>
      </c>
      <c r="AC29" s="32">
        <v>0</v>
      </c>
      <c r="AD29" s="32">
        <v>0</v>
      </c>
      <c r="AE29" s="32">
        <v>0</v>
      </c>
      <c r="AF29" s="32">
        <v>0</v>
      </c>
      <c r="AG29" s="86">
        <v>0</v>
      </c>
      <c r="AH29" s="32">
        <v>0</v>
      </c>
      <c r="AI29" s="32">
        <v>0</v>
      </c>
      <c r="AJ29" s="32">
        <v>0</v>
      </c>
      <c r="AK29" s="32">
        <v>0</v>
      </c>
      <c r="AL29" s="86">
        <v>0</v>
      </c>
      <c r="AM29" s="32">
        <v>0</v>
      </c>
      <c r="AN29" s="32">
        <v>0</v>
      </c>
      <c r="AO29" s="32">
        <v>0</v>
      </c>
      <c r="AP29" s="32">
        <v>0</v>
      </c>
      <c r="AQ29" s="86">
        <v>0</v>
      </c>
      <c r="AR29" s="32">
        <v>0</v>
      </c>
      <c r="AS29" s="32">
        <v>0</v>
      </c>
      <c r="AT29" s="32">
        <v>0</v>
      </c>
      <c r="AU29" s="32">
        <v>0</v>
      </c>
      <c r="AV29" s="86">
        <v>0</v>
      </c>
      <c r="AW29" s="32">
        <v>0</v>
      </c>
      <c r="AX29" s="32">
        <v>0</v>
      </c>
      <c r="AY29" s="32">
        <v>0</v>
      </c>
      <c r="AZ29" s="32">
        <v>0</v>
      </c>
      <c r="BA29" s="86">
        <v>0</v>
      </c>
      <c r="BB29" s="32">
        <v>0</v>
      </c>
      <c r="BC29" s="32">
        <v>0</v>
      </c>
      <c r="BD29" s="141">
        <v>0</v>
      </c>
      <c r="BE29" s="141">
        <v>0</v>
      </c>
      <c r="BF29" s="141">
        <v>0</v>
      </c>
      <c r="BG29" s="141">
        <v>0</v>
      </c>
      <c r="BH29" s="100">
        <v>0</v>
      </c>
    </row>
    <row r="30" spans="1:60" hidden="1">
      <c r="A30" s="79">
        <v>2000</v>
      </c>
      <c r="B30" s="80" t="s">
        <v>4</v>
      </c>
      <c r="C30" s="81">
        <v>2099</v>
      </c>
      <c r="D30" s="82">
        <v>1025</v>
      </c>
      <c r="E30" s="82">
        <v>1000</v>
      </c>
      <c r="F30" s="82">
        <v>950</v>
      </c>
      <c r="G30" s="82">
        <v>900</v>
      </c>
      <c r="H30" s="86">
        <v>850</v>
      </c>
      <c r="I30" s="82">
        <v>800</v>
      </c>
      <c r="J30" s="82">
        <v>750</v>
      </c>
      <c r="K30" s="82">
        <v>700</v>
      </c>
      <c r="L30" s="82">
        <v>650</v>
      </c>
      <c r="M30" s="86">
        <v>0</v>
      </c>
      <c r="N30" s="82">
        <v>0</v>
      </c>
      <c r="O30" s="82">
        <v>0</v>
      </c>
      <c r="P30" s="82">
        <v>0</v>
      </c>
      <c r="Q30" s="82">
        <v>0</v>
      </c>
      <c r="R30" s="86">
        <v>0</v>
      </c>
      <c r="S30" s="82">
        <v>0</v>
      </c>
      <c r="T30" s="82">
        <v>0</v>
      </c>
      <c r="U30" s="82">
        <v>0</v>
      </c>
      <c r="V30" s="82">
        <v>0</v>
      </c>
      <c r="W30" s="86">
        <v>0</v>
      </c>
      <c r="X30" s="82">
        <v>0</v>
      </c>
      <c r="Y30" s="82">
        <v>0</v>
      </c>
      <c r="Z30" s="82">
        <v>0</v>
      </c>
      <c r="AA30" s="82">
        <v>0</v>
      </c>
      <c r="AB30" s="86">
        <v>0</v>
      </c>
      <c r="AC30" s="82">
        <v>0</v>
      </c>
      <c r="AD30" s="82">
        <v>0</v>
      </c>
      <c r="AE30" s="82">
        <v>0</v>
      </c>
      <c r="AF30" s="82">
        <v>0</v>
      </c>
      <c r="AG30" s="86">
        <v>0</v>
      </c>
      <c r="AH30" s="82">
        <v>0</v>
      </c>
      <c r="AI30" s="82">
        <v>0</v>
      </c>
      <c r="AJ30" s="82">
        <v>0</v>
      </c>
      <c r="AK30" s="82">
        <v>0</v>
      </c>
      <c r="AL30" s="86">
        <v>0</v>
      </c>
      <c r="AM30" s="82">
        <v>0</v>
      </c>
      <c r="AN30" s="82">
        <v>0</v>
      </c>
      <c r="AO30" s="82">
        <v>0</v>
      </c>
      <c r="AP30" s="82">
        <v>0</v>
      </c>
      <c r="AQ30" s="86">
        <v>0</v>
      </c>
      <c r="AR30" s="82">
        <v>0</v>
      </c>
      <c r="AS30" s="82">
        <v>0</v>
      </c>
      <c r="AT30" s="82">
        <v>0</v>
      </c>
      <c r="AU30" s="82">
        <v>0</v>
      </c>
      <c r="AV30" s="86">
        <v>0</v>
      </c>
      <c r="AW30" s="82">
        <v>0</v>
      </c>
      <c r="AX30" s="82">
        <v>0</v>
      </c>
      <c r="AY30" s="82">
        <v>0</v>
      </c>
      <c r="AZ30" s="82">
        <v>0</v>
      </c>
      <c r="BA30" s="86">
        <v>0</v>
      </c>
      <c r="BB30" s="82">
        <v>0</v>
      </c>
      <c r="BC30" s="82">
        <v>0</v>
      </c>
      <c r="BD30" s="142">
        <v>0</v>
      </c>
      <c r="BE30" s="142">
        <v>0</v>
      </c>
      <c r="BF30" s="142">
        <v>0</v>
      </c>
      <c r="BG30" s="142">
        <v>0</v>
      </c>
      <c r="BH30" s="101">
        <v>0</v>
      </c>
    </row>
    <row r="31" spans="1:60" hidden="1">
      <c r="A31" s="29">
        <v>2100</v>
      </c>
      <c r="B31" s="30" t="s">
        <v>4</v>
      </c>
      <c r="C31" s="34">
        <v>2199</v>
      </c>
      <c r="D31" s="32">
        <v>1075</v>
      </c>
      <c r="E31" s="32">
        <v>1050</v>
      </c>
      <c r="F31" s="32">
        <v>1000</v>
      </c>
      <c r="G31" s="32">
        <v>950</v>
      </c>
      <c r="H31" s="86">
        <v>900</v>
      </c>
      <c r="I31" s="32">
        <v>850</v>
      </c>
      <c r="J31" s="32">
        <v>800</v>
      </c>
      <c r="K31" s="32">
        <v>750</v>
      </c>
      <c r="L31" s="32">
        <v>700</v>
      </c>
      <c r="M31" s="86">
        <v>650</v>
      </c>
      <c r="N31" s="32">
        <v>0</v>
      </c>
      <c r="O31" s="32">
        <v>0</v>
      </c>
      <c r="P31" s="32">
        <v>0</v>
      </c>
      <c r="Q31" s="32">
        <v>0</v>
      </c>
      <c r="R31" s="86">
        <v>0</v>
      </c>
      <c r="S31" s="32">
        <v>0</v>
      </c>
      <c r="T31" s="32">
        <v>0</v>
      </c>
      <c r="U31" s="32">
        <v>0</v>
      </c>
      <c r="V31" s="32">
        <v>0</v>
      </c>
      <c r="W31" s="86">
        <v>0</v>
      </c>
      <c r="X31" s="32">
        <v>0</v>
      </c>
      <c r="Y31" s="32">
        <v>0</v>
      </c>
      <c r="Z31" s="32">
        <v>0</v>
      </c>
      <c r="AA31" s="32">
        <v>0</v>
      </c>
      <c r="AB31" s="86">
        <v>0</v>
      </c>
      <c r="AC31" s="32">
        <v>0</v>
      </c>
      <c r="AD31" s="32">
        <v>0</v>
      </c>
      <c r="AE31" s="32">
        <v>0</v>
      </c>
      <c r="AF31" s="32">
        <v>0</v>
      </c>
      <c r="AG31" s="86">
        <v>0</v>
      </c>
      <c r="AH31" s="32">
        <v>0</v>
      </c>
      <c r="AI31" s="32">
        <v>0</v>
      </c>
      <c r="AJ31" s="32">
        <v>0</v>
      </c>
      <c r="AK31" s="32">
        <v>0</v>
      </c>
      <c r="AL31" s="86">
        <v>0</v>
      </c>
      <c r="AM31" s="32">
        <v>0</v>
      </c>
      <c r="AN31" s="32">
        <v>0</v>
      </c>
      <c r="AO31" s="32">
        <v>0</v>
      </c>
      <c r="AP31" s="32">
        <v>0</v>
      </c>
      <c r="AQ31" s="86">
        <v>0</v>
      </c>
      <c r="AR31" s="32">
        <v>0</v>
      </c>
      <c r="AS31" s="32">
        <v>0</v>
      </c>
      <c r="AT31" s="32">
        <v>0</v>
      </c>
      <c r="AU31" s="32">
        <v>0</v>
      </c>
      <c r="AV31" s="86">
        <v>0</v>
      </c>
      <c r="AW31" s="32">
        <v>0</v>
      </c>
      <c r="AX31" s="32">
        <v>0</v>
      </c>
      <c r="AY31" s="32">
        <v>0</v>
      </c>
      <c r="AZ31" s="32">
        <v>0</v>
      </c>
      <c r="BA31" s="86">
        <v>0</v>
      </c>
      <c r="BB31" s="32">
        <v>0</v>
      </c>
      <c r="BC31" s="32">
        <v>0</v>
      </c>
      <c r="BD31" s="141">
        <v>0</v>
      </c>
      <c r="BE31" s="141">
        <v>0</v>
      </c>
      <c r="BF31" s="141">
        <v>0</v>
      </c>
      <c r="BG31" s="141">
        <v>0</v>
      </c>
      <c r="BH31" s="100">
        <v>0</v>
      </c>
    </row>
    <row r="32" spans="1:60" hidden="1">
      <c r="A32" s="29">
        <v>2200</v>
      </c>
      <c r="B32" s="30" t="s">
        <v>4</v>
      </c>
      <c r="C32" s="34">
        <v>2299</v>
      </c>
      <c r="D32" s="32">
        <v>1125</v>
      </c>
      <c r="E32" s="32">
        <v>1100</v>
      </c>
      <c r="F32" s="32">
        <v>1050</v>
      </c>
      <c r="G32" s="32">
        <v>1000</v>
      </c>
      <c r="H32" s="86">
        <v>950</v>
      </c>
      <c r="I32" s="32">
        <v>900</v>
      </c>
      <c r="J32" s="32">
        <v>850</v>
      </c>
      <c r="K32" s="32">
        <v>800</v>
      </c>
      <c r="L32" s="32">
        <v>750</v>
      </c>
      <c r="M32" s="86">
        <v>700</v>
      </c>
      <c r="N32" s="32">
        <v>650</v>
      </c>
      <c r="O32" s="32">
        <v>0</v>
      </c>
      <c r="P32" s="32">
        <v>0</v>
      </c>
      <c r="Q32" s="32">
        <v>0</v>
      </c>
      <c r="R32" s="86">
        <v>0</v>
      </c>
      <c r="S32" s="32">
        <v>0</v>
      </c>
      <c r="T32" s="32">
        <v>0</v>
      </c>
      <c r="U32" s="32">
        <v>0</v>
      </c>
      <c r="V32" s="32">
        <v>0</v>
      </c>
      <c r="W32" s="86">
        <v>0</v>
      </c>
      <c r="X32" s="32">
        <v>0</v>
      </c>
      <c r="Y32" s="32">
        <v>0</v>
      </c>
      <c r="Z32" s="32">
        <v>0</v>
      </c>
      <c r="AA32" s="32">
        <v>0</v>
      </c>
      <c r="AB32" s="86">
        <v>0</v>
      </c>
      <c r="AC32" s="32">
        <v>0</v>
      </c>
      <c r="AD32" s="32">
        <v>0</v>
      </c>
      <c r="AE32" s="32">
        <v>0</v>
      </c>
      <c r="AF32" s="32">
        <v>0</v>
      </c>
      <c r="AG32" s="86">
        <v>0</v>
      </c>
      <c r="AH32" s="32">
        <v>0</v>
      </c>
      <c r="AI32" s="32">
        <v>0</v>
      </c>
      <c r="AJ32" s="32">
        <v>0</v>
      </c>
      <c r="AK32" s="32">
        <v>0</v>
      </c>
      <c r="AL32" s="86">
        <v>0</v>
      </c>
      <c r="AM32" s="32">
        <v>0</v>
      </c>
      <c r="AN32" s="32">
        <v>0</v>
      </c>
      <c r="AO32" s="32">
        <v>0</v>
      </c>
      <c r="AP32" s="32">
        <v>0</v>
      </c>
      <c r="AQ32" s="86">
        <v>0</v>
      </c>
      <c r="AR32" s="32">
        <v>0</v>
      </c>
      <c r="AS32" s="32">
        <v>0</v>
      </c>
      <c r="AT32" s="32">
        <v>0</v>
      </c>
      <c r="AU32" s="32">
        <v>0</v>
      </c>
      <c r="AV32" s="86">
        <v>0</v>
      </c>
      <c r="AW32" s="32">
        <v>0</v>
      </c>
      <c r="AX32" s="32">
        <v>0</v>
      </c>
      <c r="AY32" s="32">
        <v>0</v>
      </c>
      <c r="AZ32" s="32">
        <v>0</v>
      </c>
      <c r="BA32" s="86">
        <v>0</v>
      </c>
      <c r="BB32" s="32">
        <v>0</v>
      </c>
      <c r="BC32" s="32">
        <v>0</v>
      </c>
      <c r="BD32" s="141">
        <v>0</v>
      </c>
      <c r="BE32" s="141">
        <v>0</v>
      </c>
      <c r="BF32" s="141">
        <v>0</v>
      </c>
      <c r="BG32" s="141">
        <v>0</v>
      </c>
      <c r="BH32" s="100">
        <v>0</v>
      </c>
    </row>
    <row r="33" spans="1:60" hidden="1">
      <c r="A33" s="29">
        <v>2300</v>
      </c>
      <c r="B33" s="30" t="s">
        <v>4</v>
      </c>
      <c r="C33" s="34">
        <v>2399</v>
      </c>
      <c r="D33" s="32">
        <v>1175</v>
      </c>
      <c r="E33" s="32">
        <v>1150</v>
      </c>
      <c r="F33" s="32">
        <v>1100</v>
      </c>
      <c r="G33" s="32">
        <v>1050</v>
      </c>
      <c r="H33" s="86">
        <v>1000</v>
      </c>
      <c r="I33" s="32">
        <v>950</v>
      </c>
      <c r="J33" s="32">
        <v>900</v>
      </c>
      <c r="K33" s="32">
        <v>850</v>
      </c>
      <c r="L33" s="32">
        <v>800</v>
      </c>
      <c r="M33" s="86">
        <v>750</v>
      </c>
      <c r="N33" s="32">
        <v>700</v>
      </c>
      <c r="O33" s="32">
        <v>650</v>
      </c>
      <c r="P33" s="32">
        <v>0</v>
      </c>
      <c r="Q33" s="32">
        <v>0</v>
      </c>
      <c r="R33" s="86">
        <v>0</v>
      </c>
      <c r="S33" s="32">
        <v>0</v>
      </c>
      <c r="T33" s="32">
        <v>0</v>
      </c>
      <c r="U33" s="32">
        <v>0</v>
      </c>
      <c r="V33" s="32">
        <v>0</v>
      </c>
      <c r="W33" s="86">
        <v>0</v>
      </c>
      <c r="X33" s="32">
        <v>0</v>
      </c>
      <c r="Y33" s="32">
        <v>0</v>
      </c>
      <c r="Z33" s="32">
        <v>0</v>
      </c>
      <c r="AA33" s="32">
        <v>0</v>
      </c>
      <c r="AB33" s="86">
        <v>0</v>
      </c>
      <c r="AC33" s="32">
        <v>0</v>
      </c>
      <c r="AD33" s="32">
        <v>0</v>
      </c>
      <c r="AE33" s="32">
        <v>0</v>
      </c>
      <c r="AF33" s="32">
        <v>0</v>
      </c>
      <c r="AG33" s="86">
        <v>0</v>
      </c>
      <c r="AH33" s="32">
        <v>0</v>
      </c>
      <c r="AI33" s="32">
        <v>0</v>
      </c>
      <c r="AJ33" s="32">
        <v>0</v>
      </c>
      <c r="AK33" s="32">
        <v>0</v>
      </c>
      <c r="AL33" s="86">
        <v>0</v>
      </c>
      <c r="AM33" s="32">
        <v>0</v>
      </c>
      <c r="AN33" s="32">
        <v>0</v>
      </c>
      <c r="AO33" s="32">
        <v>0</v>
      </c>
      <c r="AP33" s="32">
        <v>0</v>
      </c>
      <c r="AQ33" s="86">
        <v>0</v>
      </c>
      <c r="AR33" s="32">
        <v>0</v>
      </c>
      <c r="AS33" s="32">
        <v>0</v>
      </c>
      <c r="AT33" s="32">
        <v>0</v>
      </c>
      <c r="AU33" s="32">
        <v>0</v>
      </c>
      <c r="AV33" s="86">
        <v>0</v>
      </c>
      <c r="AW33" s="32">
        <v>0</v>
      </c>
      <c r="AX33" s="32">
        <v>0</v>
      </c>
      <c r="AY33" s="32">
        <v>0</v>
      </c>
      <c r="AZ33" s="32">
        <v>0</v>
      </c>
      <c r="BA33" s="86">
        <v>0</v>
      </c>
      <c r="BB33" s="32">
        <v>0</v>
      </c>
      <c r="BC33" s="32">
        <v>0</v>
      </c>
      <c r="BD33" s="141">
        <v>0</v>
      </c>
      <c r="BE33" s="141">
        <v>0</v>
      </c>
      <c r="BF33" s="141">
        <v>0</v>
      </c>
      <c r="BG33" s="141">
        <v>0</v>
      </c>
      <c r="BH33" s="100">
        <v>0</v>
      </c>
    </row>
    <row r="34" spans="1:60" hidden="1">
      <c r="A34" s="29">
        <v>2400</v>
      </c>
      <c r="B34" s="35" t="s">
        <v>4</v>
      </c>
      <c r="C34" s="34">
        <v>2499</v>
      </c>
      <c r="D34" s="32">
        <v>1225</v>
      </c>
      <c r="E34" s="32">
        <v>1200</v>
      </c>
      <c r="F34" s="32">
        <v>1150</v>
      </c>
      <c r="G34" s="32">
        <v>1100</v>
      </c>
      <c r="H34" s="86">
        <v>1050</v>
      </c>
      <c r="I34" s="32">
        <v>1000</v>
      </c>
      <c r="J34" s="32">
        <v>950</v>
      </c>
      <c r="K34" s="32">
        <v>900</v>
      </c>
      <c r="L34" s="32">
        <v>850</v>
      </c>
      <c r="M34" s="86">
        <v>800</v>
      </c>
      <c r="N34" s="32">
        <v>750</v>
      </c>
      <c r="O34" s="32">
        <v>700</v>
      </c>
      <c r="P34" s="32">
        <v>650</v>
      </c>
      <c r="Q34" s="32">
        <v>0</v>
      </c>
      <c r="R34" s="86">
        <v>0</v>
      </c>
      <c r="S34" s="32">
        <v>0</v>
      </c>
      <c r="T34" s="32">
        <v>0</v>
      </c>
      <c r="U34" s="32">
        <v>0</v>
      </c>
      <c r="V34" s="32">
        <v>0</v>
      </c>
      <c r="W34" s="86">
        <v>0</v>
      </c>
      <c r="X34" s="32">
        <v>0</v>
      </c>
      <c r="Y34" s="32">
        <v>0</v>
      </c>
      <c r="Z34" s="32">
        <v>0</v>
      </c>
      <c r="AA34" s="32">
        <v>0</v>
      </c>
      <c r="AB34" s="86">
        <v>0</v>
      </c>
      <c r="AC34" s="32">
        <v>0</v>
      </c>
      <c r="AD34" s="32">
        <v>0</v>
      </c>
      <c r="AE34" s="32">
        <v>0</v>
      </c>
      <c r="AF34" s="32">
        <v>0</v>
      </c>
      <c r="AG34" s="86">
        <v>0</v>
      </c>
      <c r="AH34" s="32">
        <v>0</v>
      </c>
      <c r="AI34" s="32">
        <v>0</v>
      </c>
      <c r="AJ34" s="32">
        <v>0</v>
      </c>
      <c r="AK34" s="32">
        <v>0</v>
      </c>
      <c r="AL34" s="86">
        <v>0</v>
      </c>
      <c r="AM34" s="32">
        <v>0</v>
      </c>
      <c r="AN34" s="32">
        <v>0</v>
      </c>
      <c r="AO34" s="32">
        <v>0</v>
      </c>
      <c r="AP34" s="32">
        <v>0</v>
      </c>
      <c r="AQ34" s="86">
        <v>0</v>
      </c>
      <c r="AR34" s="32">
        <v>0</v>
      </c>
      <c r="AS34" s="32">
        <v>0</v>
      </c>
      <c r="AT34" s="32">
        <v>0</v>
      </c>
      <c r="AU34" s="32">
        <v>0</v>
      </c>
      <c r="AV34" s="86">
        <v>0</v>
      </c>
      <c r="AW34" s="32">
        <v>0</v>
      </c>
      <c r="AX34" s="32">
        <v>0</v>
      </c>
      <c r="AY34" s="32">
        <v>0</v>
      </c>
      <c r="AZ34" s="32">
        <v>0</v>
      </c>
      <c r="BA34" s="86">
        <v>0</v>
      </c>
      <c r="BB34" s="32">
        <v>0</v>
      </c>
      <c r="BC34" s="32">
        <v>0</v>
      </c>
      <c r="BD34" s="141">
        <v>0</v>
      </c>
      <c r="BE34" s="141">
        <v>0</v>
      </c>
      <c r="BF34" s="141">
        <v>0</v>
      </c>
      <c r="BG34" s="141">
        <v>0</v>
      </c>
      <c r="BH34" s="100">
        <v>0</v>
      </c>
    </row>
    <row r="35" spans="1:60" hidden="1">
      <c r="A35" s="79">
        <v>2500</v>
      </c>
      <c r="B35" s="80" t="s">
        <v>4</v>
      </c>
      <c r="C35" s="81">
        <v>2599</v>
      </c>
      <c r="D35" s="82">
        <v>1275</v>
      </c>
      <c r="E35" s="82">
        <v>1250</v>
      </c>
      <c r="F35" s="82">
        <v>1200</v>
      </c>
      <c r="G35" s="82">
        <v>1150</v>
      </c>
      <c r="H35" s="86">
        <v>1100</v>
      </c>
      <c r="I35" s="82">
        <v>1050</v>
      </c>
      <c r="J35" s="82">
        <v>1000</v>
      </c>
      <c r="K35" s="82">
        <v>950</v>
      </c>
      <c r="L35" s="82">
        <v>900</v>
      </c>
      <c r="M35" s="86">
        <v>850</v>
      </c>
      <c r="N35" s="82">
        <v>800</v>
      </c>
      <c r="O35" s="82">
        <v>750</v>
      </c>
      <c r="P35" s="82">
        <v>700</v>
      </c>
      <c r="Q35" s="82">
        <v>650</v>
      </c>
      <c r="R35" s="86">
        <v>0</v>
      </c>
      <c r="S35" s="82">
        <v>0</v>
      </c>
      <c r="T35" s="82">
        <v>0</v>
      </c>
      <c r="U35" s="82">
        <v>0</v>
      </c>
      <c r="V35" s="82">
        <v>0</v>
      </c>
      <c r="W35" s="86">
        <v>0</v>
      </c>
      <c r="X35" s="82">
        <v>0</v>
      </c>
      <c r="Y35" s="82">
        <v>0</v>
      </c>
      <c r="Z35" s="82">
        <v>0</v>
      </c>
      <c r="AA35" s="82">
        <v>0</v>
      </c>
      <c r="AB35" s="86">
        <v>0</v>
      </c>
      <c r="AC35" s="82">
        <v>0</v>
      </c>
      <c r="AD35" s="82">
        <v>0</v>
      </c>
      <c r="AE35" s="82">
        <v>0</v>
      </c>
      <c r="AF35" s="82">
        <v>0</v>
      </c>
      <c r="AG35" s="86">
        <v>0</v>
      </c>
      <c r="AH35" s="82">
        <v>0</v>
      </c>
      <c r="AI35" s="82">
        <v>0</v>
      </c>
      <c r="AJ35" s="82">
        <v>0</v>
      </c>
      <c r="AK35" s="82">
        <v>0</v>
      </c>
      <c r="AL35" s="86">
        <v>0</v>
      </c>
      <c r="AM35" s="82">
        <v>0</v>
      </c>
      <c r="AN35" s="82">
        <v>0</v>
      </c>
      <c r="AO35" s="82">
        <v>0</v>
      </c>
      <c r="AP35" s="82">
        <v>0</v>
      </c>
      <c r="AQ35" s="86">
        <v>0</v>
      </c>
      <c r="AR35" s="82">
        <v>0</v>
      </c>
      <c r="AS35" s="82">
        <v>0</v>
      </c>
      <c r="AT35" s="82">
        <v>0</v>
      </c>
      <c r="AU35" s="82">
        <v>0</v>
      </c>
      <c r="AV35" s="86">
        <v>0</v>
      </c>
      <c r="AW35" s="82">
        <v>0</v>
      </c>
      <c r="AX35" s="82">
        <v>0</v>
      </c>
      <c r="AY35" s="82">
        <v>0</v>
      </c>
      <c r="AZ35" s="82">
        <v>0</v>
      </c>
      <c r="BA35" s="86">
        <v>0</v>
      </c>
      <c r="BB35" s="82">
        <v>0</v>
      </c>
      <c r="BC35" s="82">
        <v>0</v>
      </c>
      <c r="BD35" s="142">
        <v>0</v>
      </c>
      <c r="BE35" s="142">
        <v>0</v>
      </c>
      <c r="BF35" s="142">
        <v>0</v>
      </c>
      <c r="BG35" s="142">
        <v>0</v>
      </c>
      <c r="BH35" s="101">
        <v>0</v>
      </c>
    </row>
    <row r="36" spans="1:60" hidden="1">
      <c r="A36" s="29">
        <v>2600</v>
      </c>
      <c r="B36" s="30" t="s">
        <v>4</v>
      </c>
      <c r="C36" s="34">
        <v>2699</v>
      </c>
      <c r="D36" s="32">
        <v>1325</v>
      </c>
      <c r="E36" s="32">
        <v>1300</v>
      </c>
      <c r="F36" s="32">
        <v>1250</v>
      </c>
      <c r="G36" s="32">
        <v>1200</v>
      </c>
      <c r="H36" s="86">
        <v>1150</v>
      </c>
      <c r="I36" s="32">
        <v>1100</v>
      </c>
      <c r="J36" s="32">
        <v>1050</v>
      </c>
      <c r="K36" s="32">
        <v>1000</v>
      </c>
      <c r="L36" s="32">
        <v>950</v>
      </c>
      <c r="M36" s="86">
        <v>900</v>
      </c>
      <c r="N36" s="32">
        <v>850</v>
      </c>
      <c r="O36" s="32">
        <v>800</v>
      </c>
      <c r="P36" s="32">
        <v>750</v>
      </c>
      <c r="Q36" s="32">
        <v>700</v>
      </c>
      <c r="R36" s="86">
        <v>650</v>
      </c>
      <c r="S36" s="32">
        <v>0</v>
      </c>
      <c r="T36" s="32">
        <v>0</v>
      </c>
      <c r="U36" s="32">
        <v>0</v>
      </c>
      <c r="V36" s="32">
        <v>0</v>
      </c>
      <c r="W36" s="86">
        <v>0</v>
      </c>
      <c r="X36" s="32">
        <v>0</v>
      </c>
      <c r="Y36" s="32">
        <v>0</v>
      </c>
      <c r="Z36" s="32">
        <v>0</v>
      </c>
      <c r="AA36" s="32">
        <v>0</v>
      </c>
      <c r="AB36" s="86">
        <v>0</v>
      </c>
      <c r="AC36" s="32">
        <v>0</v>
      </c>
      <c r="AD36" s="32">
        <v>0</v>
      </c>
      <c r="AE36" s="32">
        <v>0</v>
      </c>
      <c r="AF36" s="32">
        <v>0</v>
      </c>
      <c r="AG36" s="86">
        <v>0</v>
      </c>
      <c r="AH36" s="32">
        <v>0</v>
      </c>
      <c r="AI36" s="32">
        <v>0</v>
      </c>
      <c r="AJ36" s="32">
        <v>0</v>
      </c>
      <c r="AK36" s="32">
        <v>0</v>
      </c>
      <c r="AL36" s="86">
        <v>0</v>
      </c>
      <c r="AM36" s="32">
        <v>0</v>
      </c>
      <c r="AN36" s="32">
        <v>0</v>
      </c>
      <c r="AO36" s="32">
        <v>0</v>
      </c>
      <c r="AP36" s="32">
        <v>0</v>
      </c>
      <c r="AQ36" s="86">
        <v>0</v>
      </c>
      <c r="AR36" s="32">
        <v>0</v>
      </c>
      <c r="AS36" s="32">
        <v>0</v>
      </c>
      <c r="AT36" s="32">
        <v>0</v>
      </c>
      <c r="AU36" s="32">
        <v>0</v>
      </c>
      <c r="AV36" s="86">
        <v>0</v>
      </c>
      <c r="AW36" s="32">
        <v>0</v>
      </c>
      <c r="AX36" s="32">
        <v>0</v>
      </c>
      <c r="AY36" s="32">
        <v>0</v>
      </c>
      <c r="AZ36" s="32">
        <v>0</v>
      </c>
      <c r="BA36" s="86">
        <v>0</v>
      </c>
      <c r="BB36" s="32">
        <v>0</v>
      </c>
      <c r="BC36" s="32">
        <v>0</v>
      </c>
      <c r="BD36" s="141">
        <v>0</v>
      </c>
      <c r="BE36" s="141">
        <v>0</v>
      </c>
      <c r="BF36" s="141">
        <v>0</v>
      </c>
      <c r="BG36" s="141">
        <v>0</v>
      </c>
      <c r="BH36" s="100">
        <v>0</v>
      </c>
    </row>
    <row r="37" spans="1:60" hidden="1">
      <c r="A37" s="29">
        <v>2700</v>
      </c>
      <c r="B37" s="30" t="s">
        <v>4</v>
      </c>
      <c r="C37" s="34">
        <v>2799</v>
      </c>
      <c r="D37" s="32">
        <v>1375</v>
      </c>
      <c r="E37" s="32">
        <v>1350</v>
      </c>
      <c r="F37" s="32">
        <v>1300</v>
      </c>
      <c r="G37" s="32">
        <v>1250</v>
      </c>
      <c r="H37" s="86">
        <v>1200</v>
      </c>
      <c r="I37" s="32">
        <v>1150</v>
      </c>
      <c r="J37" s="32">
        <v>1100</v>
      </c>
      <c r="K37" s="32">
        <v>1050</v>
      </c>
      <c r="L37" s="32">
        <v>1000</v>
      </c>
      <c r="M37" s="86">
        <v>950</v>
      </c>
      <c r="N37" s="32">
        <v>900</v>
      </c>
      <c r="O37" s="32">
        <v>850</v>
      </c>
      <c r="P37" s="32">
        <v>800</v>
      </c>
      <c r="Q37" s="32">
        <v>750</v>
      </c>
      <c r="R37" s="86">
        <v>700</v>
      </c>
      <c r="S37" s="32">
        <v>650</v>
      </c>
      <c r="T37" s="32">
        <v>0</v>
      </c>
      <c r="U37" s="32">
        <v>0</v>
      </c>
      <c r="V37" s="32">
        <v>0</v>
      </c>
      <c r="W37" s="86">
        <v>0</v>
      </c>
      <c r="X37" s="32">
        <v>0</v>
      </c>
      <c r="Y37" s="32">
        <v>0</v>
      </c>
      <c r="Z37" s="32">
        <v>0</v>
      </c>
      <c r="AA37" s="32">
        <v>0</v>
      </c>
      <c r="AB37" s="86">
        <v>0</v>
      </c>
      <c r="AC37" s="32">
        <v>0</v>
      </c>
      <c r="AD37" s="32">
        <v>0</v>
      </c>
      <c r="AE37" s="32">
        <v>0</v>
      </c>
      <c r="AF37" s="32">
        <v>0</v>
      </c>
      <c r="AG37" s="86">
        <v>0</v>
      </c>
      <c r="AH37" s="32">
        <v>0</v>
      </c>
      <c r="AI37" s="32">
        <v>0</v>
      </c>
      <c r="AJ37" s="32">
        <v>0</v>
      </c>
      <c r="AK37" s="32">
        <v>0</v>
      </c>
      <c r="AL37" s="86">
        <v>0</v>
      </c>
      <c r="AM37" s="32">
        <v>0</v>
      </c>
      <c r="AN37" s="32">
        <v>0</v>
      </c>
      <c r="AO37" s="32">
        <v>0</v>
      </c>
      <c r="AP37" s="32">
        <v>0</v>
      </c>
      <c r="AQ37" s="86">
        <v>0</v>
      </c>
      <c r="AR37" s="32">
        <v>0</v>
      </c>
      <c r="AS37" s="32">
        <v>0</v>
      </c>
      <c r="AT37" s="32">
        <v>0</v>
      </c>
      <c r="AU37" s="32">
        <v>0</v>
      </c>
      <c r="AV37" s="86">
        <v>0</v>
      </c>
      <c r="AW37" s="32">
        <v>0</v>
      </c>
      <c r="AX37" s="32">
        <v>0</v>
      </c>
      <c r="AY37" s="32">
        <v>0</v>
      </c>
      <c r="AZ37" s="32">
        <v>0</v>
      </c>
      <c r="BA37" s="86">
        <v>0</v>
      </c>
      <c r="BB37" s="32">
        <v>0</v>
      </c>
      <c r="BC37" s="32">
        <v>0</v>
      </c>
      <c r="BD37" s="141">
        <v>0</v>
      </c>
      <c r="BE37" s="141">
        <v>0</v>
      </c>
      <c r="BF37" s="141">
        <v>0</v>
      </c>
      <c r="BG37" s="141">
        <v>0</v>
      </c>
      <c r="BH37" s="100">
        <v>0</v>
      </c>
    </row>
    <row r="38" spans="1:60" hidden="1">
      <c r="A38" s="29">
        <v>2800</v>
      </c>
      <c r="B38" s="30" t="s">
        <v>4</v>
      </c>
      <c r="C38" s="34">
        <v>2899</v>
      </c>
      <c r="D38" s="32">
        <v>1425</v>
      </c>
      <c r="E38" s="32">
        <v>1400</v>
      </c>
      <c r="F38" s="32">
        <v>1350</v>
      </c>
      <c r="G38" s="32">
        <v>1300</v>
      </c>
      <c r="H38" s="86">
        <v>1250</v>
      </c>
      <c r="I38" s="32">
        <v>1200</v>
      </c>
      <c r="J38" s="32">
        <v>1150</v>
      </c>
      <c r="K38" s="32">
        <v>1100</v>
      </c>
      <c r="L38" s="32">
        <v>1050</v>
      </c>
      <c r="M38" s="86">
        <v>1000</v>
      </c>
      <c r="N38" s="32">
        <v>950</v>
      </c>
      <c r="O38" s="32">
        <v>900</v>
      </c>
      <c r="P38" s="32">
        <v>850</v>
      </c>
      <c r="Q38" s="32">
        <v>800</v>
      </c>
      <c r="R38" s="86">
        <v>750</v>
      </c>
      <c r="S38" s="32">
        <v>700</v>
      </c>
      <c r="T38" s="32">
        <v>650</v>
      </c>
      <c r="U38" s="32">
        <v>0</v>
      </c>
      <c r="V38" s="32">
        <v>0</v>
      </c>
      <c r="W38" s="86">
        <v>0</v>
      </c>
      <c r="X38" s="32">
        <v>0</v>
      </c>
      <c r="Y38" s="32">
        <v>0</v>
      </c>
      <c r="Z38" s="32">
        <v>0</v>
      </c>
      <c r="AA38" s="32">
        <v>0</v>
      </c>
      <c r="AB38" s="86">
        <v>0</v>
      </c>
      <c r="AC38" s="32">
        <v>0</v>
      </c>
      <c r="AD38" s="32">
        <v>0</v>
      </c>
      <c r="AE38" s="32">
        <v>0</v>
      </c>
      <c r="AF38" s="32">
        <v>0</v>
      </c>
      <c r="AG38" s="86">
        <v>0</v>
      </c>
      <c r="AH38" s="32">
        <v>0</v>
      </c>
      <c r="AI38" s="32">
        <v>0</v>
      </c>
      <c r="AJ38" s="32">
        <v>0</v>
      </c>
      <c r="AK38" s="32">
        <v>0</v>
      </c>
      <c r="AL38" s="86">
        <v>0</v>
      </c>
      <c r="AM38" s="32">
        <v>0</v>
      </c>
      <c r="AN38" s="32">
        <v>0</v>
      </c>
      <c r="AO38" s="32">
        <v>0</v>
      </c>
      <c r="AP38" s="32">
        <v>0</v>
      </c>
      <c r="AQ38" s="86">
        <v>0</v>
      </c>
      <c r="AR38" s="32">
        <v>0</v>
      </c>
      <c r="AS38" s="32">
        <v>0</v>
      </c>
      <c r="AT38" s="32">
        <v>0</v>
      </c>
      <c r="AU38" s="32">
        <v>0</v>
      </c>
      <c r="AV38" s="86">
        <v>0</v>
      </c>
      <c r="AW38" s="32">
        <v>0</v>
      </c>
      <c r="AX38" s="32">
        <v>0</v>
      </c>
      <c r="AY38" s="32">
        <v>0</v>
      </c>
      <c r="AZ38" s="32">
        <v>0</v>
      </c>
      <c r="BA38" s="86">
        <v>0</v>
      </c>
      <c r="BB38" s="32">
        <v>0</v>
      </c>
      <c r="BC38" s="32">
        <v>0</v>
      </c>
      <c r="BD38" s="141">
        <v>0</v>
      </c>
      <c r="BE38" s="141">
        <v>0</v>
      </c>
      <c r="BF38" s="141">
        <v>0</v>
      </c>
      <c r="BG38" s="141">
        <v>0</v>
      </c>
      <c r="BH38" s="100">
        <v>0</v>
      </c>
    </row>
    <row r="39" spans="1:60" hidden="1">
      <c r="A39" s="29">
        <v>2900</v>
      </c>
      <c r="B39" s="35" t="s">
        <v>4</v>
      </c>
      <c r="C39" s="34">
        <v>2999</v>
      </c>
      <c r="D39" s="32">
        <v>1475</v>
      </c>
      <c r="E39" s="32">
        <v>1450</v>
      </c>
      <c r="F39" s="32">
        <v>1400</v>
      </c>
      <c r="G39" s="32">
        <v>1350</v>
      </c>
      <c r="H39" s="86">
        <v>1300</v>
      </c>
      <c r="I39" s="32">
        <v>1250</v>
      </c>
      <c r="J39" s="32">
        <v>1200</v>
      </c>
      <c r="K39" s="32">
        <v>1150</v>
      </c>
      <c r="L39" s="32">
        <v>1100</v>
      </c>
      <c r="M39" s="86">
        <v>1050</v>
      </c>
      <c r="N39" s="32">
        <v>1000</v>
      </c>
      <c r="O39" s="32">
        <v>950</v>
      </c>
      <c r="P39" s="32">
        <v>900</v>
      </c>
      <c r="Q39" s="32">
        <v>850</v>
      </c>
      <c r="R39" s="86">
        <v>800</v>
      </c>
      <c r="S39" s="32">
        <v>750</v>
      </c>
      <c r="T39" s="32">
        <v>700</v>
      </c>
      <c r="U39" s="32">
        <v>650</v>
      </c>
      <c r="V39" s="32">
        <v>0</v>
      </c>
      <c r="W39" s="86">
        <v>0</v>
      </c>
      <c r="X39" s="32">
        <v>0</v>
      </c>
      <c r="Y39" s="32">
        <v>0</v>
      </c>
      <c r="Z39" s="32">
        <v>0</v>
      </c>
      <c r="AA39" s="32">
        <v>0</v>
      </c>
      <c r="AB39" s="86">
        <v>0</v>
      </c>
      <c r="AC39" s="32">
        <v>0</v>
      </c>
      <c r="AD39" s="32">
        <v>0</v>
      </c>
      <c r="AE39" s="32">
        <v>0</v>
      </c>
      <c r="AF39" s="32">
        <v>0</v>
      </c>
      <c r="AG39" s="86">
        <v>0</v>
      </c>
      <c r="AH39" s="32">
        <v>0</v>
      </c>
      <c r="AI39" s="32">
        <v>0</v>
      </c>
      <c r="AJ39" s="32">
        <v>0</v>
      </c>
      <c r="AK39" s="32">
        <v>0</v>
      </c>
      <c r="AL39" s="86">
        <v>0</v>
      </c>
      <c r="AM39" s="32">
        <v>0</v>
      </c>
      <c r="AN39" s="32">
        <v>0</v>
      </c>
      <c r="AO39" s="32">
        <v>0</v>
      </c>
      <c r="AP39" s="32">
        <v>0</v>
      </c>
      <c r="AQ39" s="86">
        <v>0</v>
      </c>
      <c r="AR39" s="32">
        <v>0</v>
      </c>
      <c r="AS39" s="32">
        <v>0</v>
      </c>
      <c r="AT39" s="32">
        <v>0</v>
      </c>
      <c r="AU39" s="32">
        <v>0</v>
      </c>
      <c r="AV39" s="86">
        <v>0</v>
      </c>
      <c r="AW39" s="32">
        <v>0</v>
      </c>
      <c r="AX39" s="32">
        <v>0</v>
      </c>
      <c r="AY39" s="32">
        <v>0</v>
      </c>
      <c r="AZ39" s="32">
        <v>0</v>
      </c>
      <c r="BA39" s="86">
        <v>0</v>
      </c>
      <c r="BB39" s="32">
        <v>0</v>
      </c>
      <c r="BC39" s="32">
        <v>0</v>
      </c>
      <c r="BD39" s="141">
        <v>0</v>
      </c>
      <c r="BE39" s="141">
        <v>0</v>
      </c>
      <c r="BF39" s="141">
        <v>0</v>
      </c>
      <c r="BG39" s="141">
        <v>0</v>
      </c>
      <c r="BH39" s="100">
        <v>0</v>
      </c>
    </row>
    <row r="40" spans="1:60" hidden="1">
      <c r="A40" s="79">
        <v>3000</v>
      </c>
      <c r="B40" s="80" t="s">
        <v>4</v>
      </c>
      <c r="C40" s="81">
        <v>3099</v>
      </c>
      <c r="D40" s="82">
        <v>1525</v>
      </c>
      <c r="E40" s="82">
        <v>1500</v>
      </c>
      <c r="F40" s="82">
        <v>1450</v>
      </c>
      <c r="G40" s="82">
        <v>1400</v>
      </c>
      <c r="H40" s="86">
        <v>1350</v>
      </c>
      <c r="I40" s="82">
        <v>1300</v>
      </c>
      <c r="J40" s="82">
        <v>1250</v>
      </c>
      <c r="K40" s="82">
        <v>1200</v>
      </c>
      <c r="L40" s="82">
        <v>1150</v>
      </c>
      <c r="M40" s="86">
        <v>1100</v>
      </c>
      <c r="N40" s="82">
        <v>1050</v>
      </c>
      <c r="O40" s="82">
        <v>1000</v>
      </c>
      <c r="P40" s="82">
        <v>950</v>
      </c>
      <c r="Q40" s="82">
        <v>900</v>
      </c>
      <c r="R40" s="86">
        <v>850</v>
      </c>
      <c r="S40" s="82">
        <v>800</v>
      </c>
      <c r="T40" s="82">
        <v>750</v>
      </c>
      <c r="U40" s="82">
        <v>700</v>
      </c>
      <c r="V40" s="82">
        <v>650</v>
      </c>
      <c r="W40" s="86">
        <v>0</v>
      </c>
      <c r="X40" s="82">
        <v>0</v>
      </c>
      <c r="Y40" s="82">
        <v>0</v>
      </c>
      <c r="Z40" s="82">
        <v>0</v>
      </c>
      <c r="AA40" s="82">
        <v>0</v>
      </c>
      <c r="AB40" s="86">
        <v>0</v>
      </c>
      <c r="AC40" s="82">
        <v>0</v>
      </c>
      <c r="AD40" s="82">
        <v>0</v>
      </c>
      <c r="AE40" s="82">
        <v>0</v>
      </c>
      <c r="AF40" s="82">
        <v>0</v>
      </c>
      <c r="AG40" s="86">
        <v>0</v>
      </c>
      <c r="AH40" s="82">
        <v>0</v>
      </c>
      <c r="AI40" s="82">
        <v>0</v>
      </c>
      <c r="AJ40" s="82">
        <v>0</v>
      </c>
      <c r="AK40" s="82">
        <v>0</v>
      </c>
      <c r="AL40" s="86">
        <v>0</v>
      </c>
      <c r="AM40" s="82">
        <v>0</v>
      </c>
      <c r="AN40" s="82">
        <v>0</v>
      </c>
      <c r="AO40" s="82">
        <v>0</v>
      </c>
      <c r="AP40" s="82">
        <v>0</v>
      </c>
      <c r="AQ40" s="86">
        <v>0</v>
      </c>
      <c r="AR40" s="82">
        <v>0</v>
      </c>
      <c r="AS40" s="82">
        <v>0</v>
      </c>
      <c r="AT40" s="82">
        <v>0</v>
      </c>
      <c r="AU40" s="82">
        <v>0</v>
      </c>
      <c r="AV40" s="86">
        <v>0</v>
      </c>
      <c r="AW40" s="82">
        <v>0</v>
      </c>
      <c r="AX40" s="82">
        <v>0</v>
      </c>
      <c r="AY40" s="82">
        <v>0</v>
      </c>
      <c r="AZ40" s="82">
        <v>0</v>
      </c>
      <c r="BA40" s="86">
        <v>0</v>
      </c>
      <c r="BB40" s="82">
        <v>0</v>
      </c>
      <c r="BC40" s="82">
        <v>0</v>
      </c>
      <c r="BD40" s="142">
        <v>0</v>
      </c>
      <c r="BE40" s="142">
        <v>0</v>
      </c>
      <c r="BF40" s="142">
        <v>0</v>
      </c>
      <c r="BG40" s="142">
        <v>0</v>
      </c>
      <c r="BH40" s="101">
        <v>0</v>
      </c>
    </row>
    <row r="41" spans="1:60" hidden="1">
      <c r="A41" s="29">
        <v>3100</v>
      </c>
      <c r="B41" s="30" t="s">
        <v>4</v>
      </c>
      <c r="C41" s="31">
        <v>3199</v>
      </c>
      <c r="D41" s="32">
        <v>1575</v>
      </c>
      <c r="E41" s="32">
        <v>1550</v>
      </c>
      <c r="F41" s="32">
        <v>1500</v>
      </c>
      <c r="G41" s="32">
        <v>1450</v>
      </c>
      <c r="H41" s="86">
        <v>1400</v>
      </c>
      <c r="I41" s="32">
        <v>1350</v>
      </c>
      <c r="J41" s="32">
        <v>1300</v>
      </c>
      <c r="K41" s="32">
        <v>1250</v>
      </c>
      <c r="L41" s="32">
        <v>1200</v>
      </c>
      <c r="M41" s="86">
        <v>1150</v>
      </c>
      <c r="N41" s="32">
        <v>1100</v>
      </c>
      <c r="O41" s="32">
        <v>1050</v>
      </c>
      <c r="P41" s="32">
        <v>1000</v>
      </c>
      <c r="Q41" s="32">
        <v>950</v>
      </c>
      <c r="R41" s="86">
        <v>900</v>
      </c>
      <c r="S41" s="32">
        <v>850</v>
      </c>
      <c r="T41" s="32">
        <v>800</v>
      </c>
      <c r="U41" s="32">
        <v>750</v>
      </c>
      <c r="V41" s="32">
        <v>700</v>
      </c>
      <c r="W41" s="86">
        <v>650</v>
      </c>
      <c r="X41" s="32">
        <v>0</v>
      </c>
      <c r="Y41" s="32">
        <v>0</v>
      </c>
      <c r="Z41" s="32">
        <v>0</v>
      </c>
      <c r="AA41" s="32">
        <v>0</v>
      </c>
      <c r="AB41" s="86">
        <v>0</v>
      </c>
      <c r="AC41" s="32">
        <v>0</v>
      </c>
      <c r="AD41" s="32">
        <v>0</v>
      </c>
      <c r="AE41" s="32">
        <v>0</v>
      </c>
      <c r="AF41" s="32">
        <v>0</v>
      </c>
      <c r="AG41" s="86">
        <v>0</v>
      </c>
      <c r="AH41" s="32">
        <v>0</v>
      </c>
      <c r="AI41" s="32">
        <v>0</v>
      </c>
      <c r="AJ41" s="32">
        <v>0</v>
      </c>
      <c r="AK41" s="32">
        <v>0</v>
      </c>
      <c r="AL41" s="86">
        <v>0</v>
      </c>
      <c r="AM41" s="32">
        <v>0</v>
      </c>
      <c r="AN41" s="32">
        <v>0</v>
      </c>
      <c r="AO41" s="32">
        <v>0</v>
      </c>
      <c r="AP41" s="32">
        <v>0</v>
      </c>
      <c r="AQ41" s="86">
        <v>0</v>
      </c>
      <c r="AR41" s="32">
        <v>0</v>
      </c>
      <c r="AS41" s="32">
        <v>0</v>
      </c>
      <c r="AT41" s="32">
        <v>0</v>
      </c>
      <c r="AU41" s="32">
        <v>0</v>
      </c>
      <c r="AV41" s="86">
        <v>0</v>
      </c>
      <c r="AW41" s="32">
        <v>0</v>
      </c>
      <c r="AX41" s="32">
        <v>0</v>
      </c>
      <c r="AY41" s="32">
        <v>0</v>
      </c>
      <c r="AZ41" s="32">
        <v>0</v>
      </c>
      <c r="BA41" s="86">
        <v>0</v>
      </c>
      <c r="BB41" s="32">
        <v>0</v>
      </c>
      <c r="BC41" s="32">
        <v>0</v>
      </c>
      <c r="BD41" s="141">
        <v>0</v>
      </c>
      <c r="BE41" s="141">
        <v>0</v>
      </c>
      <c r="BF41" s="141">
        <v>0</v>
      </c>
      <c r="BG41" s="141">
        <v>0</v>
      </c>
      <c r="BH41" s="100">
        <v>0</v>
      </c>
    </row>
    <row r="42" spans="1:60" hidden="1">
      <c r="A42" s="29">
        <v>3200</v>
      </c>
      <c r="B42" s="30" t="s">
        <v>4</v>
      </c>
      <c r="C42" s="30">
        <v>3299</v>
      </c>
      <c r="D42" s="32">
        <v>1625</v>
      </c>
      <c r="E42" s="32">
        <v>1600</v>
      </c>
      <c r="F42" s="32">
        <v>1550</v>
      </c>
      <c r="G42" s="32">
        <v>1500</v>
      </c>
      <c r="H42" s="86">
        <v>1450</v>
      </c>
      <c r="I42" s="32">
        <v>1400</v>
      </c>
      <c r="J42" s="32">
        <v>1350</v>
      </c>
      <c r="K42" s="32">
        <v>1300</v>
      </c>
      <c r="L42" s="32">
        <v>1250</v>
      </c>
      <c r="M42" s="86">
        <v>1200</v>
      </c>
      <c r="N42" s="32">
        <v>1150</v>
      </c>
      <c r="O42" s="32">
        <v>1100</v>
      </c>
      <c r="P42" s="32">
        <v>1050</v>
      </c>
      <c r="Q42" s="32">
        <v>1000</v>
      </c>
      <c r="R42" s="86">
        <v>950</v>
      </c>
      <c r="S42" s="32">
        <v>900</v>
      </c>
      <c r="T42" s="32">
        <v>850</v>
      </c>
      <c r="U42" s="32">
        <v>800</v>
      </c>
      <c r="V42" s="32">
        <v>750</v>
      </c>
      <c r="W42" s="86">
        <v>700</v>
      </c>
      <c r="X42" s="32">
        <v>650</v>
      </c>
      <c r="Y42" s="32">
        <v>0</v>
      </c>
      <c r="Z42" s="32">
        <v>0</v>
      </c>
      <c r="AA42" s="32">
        <v>0</v>
      </c>
      <c r="AB42" s="86">
        <v>0</v>
      </c>
      <c r="AC42" s="32">
        <v>0</v>
      </c>
      <c r="AD42" s="32">
        <v>0</v>
      </c>
      <c r="AE42" s="32">
        <v>0</v>
      </c>
      <c r="AF42" s="32">
        <v>0</v>
      </c>
      <c r="AG42" s="86">
        <v>0</v>
      </c>
      <c r="AH42" s="32">
        <v>0</v>
      </c>
      <c r="AI42" s="32">
        <v>0</v>
      </c>
      <c r="AJ42" s="32">
        <v>0</v>
      </c>
      <c r="AK42" s="32">
        <v>0</v>
      </c>
      <c r="AL42" s="86">
        <v>0</v>
      </c>
      <c r="AM42" s="32">
        <v>0</v>
      </c>
      <c r="AN42" s="32">
        <v>0</v>
      </c>
      <c r="AO42" s="32">
        <v>0</v>
      </c>
      <c r="AP42" s="32">
        <v>0</v>
      </c>
      <c r="AQ42" s="86">
        <v>0</v>
      </c>
      <c r="AR42" s="32">
        <v>0</v>
      </c>
      <c r="AS42" s="32">
        <v>0</v>
      </c>
      <c r="AT42" s="32">
        <v>0</v>
      </c>
      <c r="AU42" s="32">
        <v>0</v>
      </c>
      <c r="AV42" s="86">
        <v>0</v>
      </c>
      <c r="AW42" s="32">
        <v>0</v>
      </c>
      <c r="AX42" s="32">
        <v>0</v>
      </c>
      <c r="AY42" s="32">
        <v>0</v>
      </c>
      <c r="AZ42" s="32">
        <v>0</v>
      </c>
      <c r="BA42" s="86">
        <v>0</v>
      </c>
      <c r="BB42" s="32">
        <v>0</v>
      </c>
      <c r="BC42" s="32">
        <v>0</v>
      </c>
      <c r="BD42" s="141">
        <v>0</v>
      </c>
      <c r="BE42" s="141">
        <v>0</v>
      </c>
      <c r="BF42" s="141">
        <v>0</v>
      </c>
      <c r="BG42" s="141">
        <v>0</v>
      </c>
      <c r="BH42" s="100">
        <v>0</v>
      </c>
    </row>
    <row r="43" spans="1:60" hidden="1">
      <c r="A43" s="29">
        <v>3300</v>
      </c>
      <c r="B43" s="30" t="s">
        <v>4</v>
      </c>
      <c r="C43" s="30">
        <v>3399</v>
      </c>
      <c r="D43" s="32">
        <v>1675</v>
      </c>
      <c r="E43" s="32">
        <v>1650</v>
      </c>
      <c r="F43" s="32">
        <v>1600</v>
      </c>
      <c r="G43" s="32">
        <v>1550</v>
      </c>
      <c r="H43" s="86">
        <v>1500</v>
      </c>
      <c r="I43" s="32">
        <v>1450</v>
      </c>
      <c r="J43" s="32">
        <v>1400</v>
      </c>
      <c r="K43" s="32">
        <v>1350</v>
      </c>
      <c r="L43" s="32">
        <v>1300</v>
      </c>
      <c r="M43" s="86">
        <v>1250</v>
      </c>
      <c r="N43" s="32">
        <v>1200</v>
      </c>
      <c r="O43" s="32">
        <v>1150</v>
      </c>
      <c r="P43" s="32">
        <v>1100</v>
      </c>
      <c r="Q43" s="32">
        <v>1050</v>
      </c>
      <c r="R43" s="86">
        <v>1000</v>
      </c>
      <c r="S43" s="32">
        <v>950</v>
      </c>
      <c r="T43" s="32">
        <v>900</v>
      </c>
      <c r="U43" s="32">
        <v>850</v>
      </c>
      <c r="V43" s="32">
        <v>800</v>
      </c>
      <c r="W43" s="86">
        <v>750</v>
      </c>
      <c r="X43" s="32">
        <v>700</v>
      </c>
      <c r="Y43" s="32">
        <v>650</v>
      </c>
      <c r="Z43" s="32">
        <v>0</v>
      </c>
      <c r="AA43" s="32">
        <v>0</v>
      </c>
      <c r="AB43" s="86">
        <v>0</v>
      </c>
      <c r="AC43" s="32">
        <v>0</v>
      </c>
      <c r="AD43" s="32">
        <v>0</v>
      </c>
      <c r="AE43" s="32">
        <v>0</v>
      </c>
      <c r="AF43" s="32">
        <v>0</v>
      </c>
      <c r="AG43" s="86">
        <v>0</v>
      </c>
      <c r="AH43" s="32">
        <v>0</v>
      </c>
      <c r="AI43" s="32">
        <v>0</v>
      </c>
      <c r="AJ43" s="32">
        <v>0</v>
      </c>
      <c r="AK43" s="32">
        <v>0</v>
      </c>
      <c r="AL43" s="86">
        <v>0</v>
      </c>
      <c r="AM43" s="32">
        <v>0</v>
      </c>
      <c r="AN43" s="32">
        <v>0</v>
      </c>
      <c r="AO43" s="32">
        <v>0</v>
      </c>
      <c r="AP43" s="32">
        <v>0</v>
      </c>
      <c r="AQ43" s="86">
        <v>0</v>
      </c>
      <c r="AR43" s="32">
        <v>0</v>
      </c>
      <c r="AS43" s="32">
        <v>0</v>
      </c>
      <c r="AT43" s="32">
        <v>0</v>
      </c>
      <c r="AU43" s="32">
        <v>0</v>
      </c>
      <c r="AV43" s="86">
        <v>0</v>
      </c>
      <c r="AW43" s="32">
        <v>0</v>
      </c>
      <c r="AX43" s="32">
        <v>0</v>
      </c>
      <c r="AY43" s="32">
        <v>0</v>
      </c>
      <c r="AZ43" s="32">
        <v>0</v>
      </c>
      <c r="BA43" s="86">
        <v>0</v>
      </c>
      <c r="BB43" s="32">
        <v>0</v>
      </c>
      <c r="BC43" s="32">
        <v>0</v>
      </c>
      <c r="BD43" s="141">
        <v>0</v>
      </c>
      <c r="BE43" s="141">
        <v>0</v>
      </c>
      <c r="BF43" s="141">
        <v>0</v>
      </c>
      <c r="BG43" s="141">
        <v>0</v>
      </c>
      <c r="BH43" s="100">
        <v>0</v>
      </c>
    </row>
    <row r="44" spans="1:60" hidden="1">
      <c r="A44" s="29">
        <v>3400</v>
      </c>
      <c r="B44" s="30" t="s">
        <v>4</v>
      </c>
      <c r="C44" s="30">
        <v>3499</v>
      </c>
      <c r="D44" s="32">
        <v>1725</v>
      </c>
      <c r="E44" s="32">
        <v>1700</v>
      </c>
      <c r="F44" s="32">
        <v>1650</v>
      </c>
      <c r="G44" s="32">
        <v>1600</v>
      </c>
      <c r="H44" s="86">
        <v>1550</v>
      </c>
      <c r="I44" s="32">
        <v>1500</v>
      </c>
      <c r="J44" s="32">
        <v>1450</v>
      </c>
      <c r="K44" s="32">
        <v>1400</v>
      </c>
      <c r="L44" s="32">
        <v>1350</v>
      </c>
      <c r="M44" s="86">
        <v>1300</v>
      </c>
      <c r="N44" s="32">
        <v>1250</v>
      </c>
      <c r="O44" s="32">
        <v>1200</v>
      </c>
      <c r="P44" s="32">
        <v>1150</v>
      </c>
      <c r="Q44" s="32">
        <v>1100</v>
      </c>
      <c r="R44" s="86">
        <v>1050</v>
      </c>
      <c r="S44" s="32">
        <v>1000</v>
      </c>
      <c r="T44" s="32">
        <v>950</v>
      </c>
      <c r="U44" s="32">
        <v>900</v>
      </c>
      <c r="V44" s="32">
        <v>850</v>
      </c>
      <c r="W44" s="86">
        <v>800</v>
      </c>
      <c r="X44" s="32">
        <v>750</v>
      </c>
      <c r="Y44" s="32">
        <v>700</v>
      </c>
      <c r="Z44" s="32">
        <v>650</v>
      </c>
      <c r="AA44" s="32">
        <v>0</v>
      </c>
      <c r="AB44" s="86">
        <v>0</v>
      </c>
      <c r="AC44" s="32">
        <v>0</v>
      </c>
      <c r="AD44" s="32">
        <v>0</v>
      </c>
      <c r="AE44" s="32">
        <v>0</v>
      </c>
      <c r="AF44" s="32">
        <v>0</v>
      </c>
      <c r="AG44" s="86">
        <v>0</v>
      </c>
      <c r="AH44" s="32">
        <v>0</v>
      </c>
      <c r="AI44" s="32">
        <v>0</v>
      </c>
      <c r="AJ44" s="32">
        <v>0</v>
      </c>
      <c r="AK44" s="32">
        <v>0</v>
      </c>
      <c r="AL44" s="86">
        <v>0</v>
      </c>
      <c r="AM44" s="32">
        <v>0</v>
      </c>
      <c r="AN44" s="32">
        <v>0</v>
      </c>
      <c r="AO44" s="32">
        <v>0</v>
      </c>
      <c r="AP44" s="32">
        <v>0</v>
      </c>
      <c r="AQ44" s="86">
        <v>0</v>
      </c>
      <c r="AR44" s="32">
        <v>0</v>
      </c>
      <c r="AS44" s="32">
        <v>0</v>
      </c>
      <c r="AT44" s="32">
        <v>0</v>
      </c>
      <c r="AU44" s="32">
        <v>0</v>
      </c>
      <c r="AV44" s="86">
        <v>0</v>
      </c>
      <c r="AW44" s="32">
        <v>0</v>
      </c>
      <c r="AX44" s="32">
        <v>0</v>
      </c>
      <c r="AY44" s="32">
        <v>0</v>
      </c>
      <c r="AZ44" s="32">
        <v>0</v>
      </c>
      <c r="BA44" s="86">
        <v>0</v>
      </c>
      <c r="BB44" s="32">
        <v>0</v>
      </c>
      <c r="BC44" s="32">
        <v>0</v>
      </c>
      <c r="BD44" s="141">
        <v>0</v>
      </c>
      <c r="BE44" s="141">
        <v>0</v>
      </c>
      <c r="BF44" s="141">
        <v>0</v>
      </c>
      <c r="BG44" s="141">
        <v>0</v>
      </c>
      <c r="BH44" s="100">
        <v>0</v>
      </c>
    </row>
    <row r="45" spans="1:60" hidden="1">
      <c r="A45" s="79">
        <v>3500</v>
      </c>
      <c r="B45" s="80" t="s">
        <v>4</v>
      </c>
      <c r="C45" s="81">
        <v>3599</v>
      </c>
      <c r="D45" s="82">
        <v>1775</v>
      </c>
      <c r="E45" s="82">
        <v>1750</v>
      </c>
      <c r="F45" s="82">
        <v>1700</v>
      </c>
      <c r="G45" s="82">
        <v>1650</v>
      </c>
      <c r="H45" s="86">
        <v>1600</v>
      </c>
      <c r="I45" s="82">
        <v>1550</v>
      </c>
      <c r="J45" s="82">
        <v>1500</v>
      </c>
      <c r="K45" s="82">
        <v>1450</v>
      </c>
      <c r="L45" s="82">
        <v>1400</v>
      </c>
      <c r="M45" s="86">
        <v>1350</v>
      </c>
      <c r="N45" s="82">
        <v>1300</v>
      </c>
      <c r="O45" s="82">
        <v>1250</v>
      </c>
      <c r="P45" s="82">
        <v>1200</v>
      </c>
      <c r="Q45" s="82">
        <v>1150</v>
      </c>
      <c r="R45" s="86">
        <v>1100</v>
      </c>
      <c r="S45" s="82">
        <v>1050</v>
      </c>
      <c r="T45" s="82">
        <v>1000</v>
      </c>
      <c r="U45" s="82">
        <v>950</v>
      </c>
      <c r="V45" s="82">
        <v>900</v>
      </c>
      <c r="W45" s="86">
        <v>850</v>
      </c>
      <c r="X45" s="82">
        <v>800</v>
      </c>
      <c r="Y45" s="82">
        <v>750</v>
      </c>
      <c r="Z45" s="82">
        <v>700</v>
      </c>
      <c r="AA45" s="82">
        <v>650</v>
      </c>
      <c r="AB45" s="86">
        <v>0</v>
      </c>
      <c r="AC45" s="82">
        <v>0</v>
      </c>
      <c r="AD45" s="82">
        <v>0</v>
      </c>
      <c r="AE45" s="82">
        <v>0</v>
      </c>
      <c r="AF45" s="82">
        <v>0</v>
      </c>
      <c r="AG45" s="86">
        <v>0</v>
      </c>
      <c r="AH45" s="82">
        <v>0</v>
      </c>
      <c r="AI45" s="82">
        <v>0</v>
      </c>
      <c r="AJ45" s="82">
        <v>0</v>
      </c>
      <c r="AK45" s="82">
        <v>0</v>
      </c>
      <c r="AL45" s="86">
        <v>0</v>
      </c>
      <c r="AM45" s="82">
        <v>0</v>
      </c>
      <c r="AN45" s="82">
        <v>0</v>
      </c>
      <c r="AO45" s="82">
        <v>0</v>
      </c>
      <c r="AP45" s="82">
        <v>0</v>
      </c>
      <c r="AQ45" s="86">
        <v>0</v>
      </c>
      <c r="AR45" s="82">
        <v>0</v>
      </c>
      <c r="AS45" s="82">
        <v>0</v>
      </c>
      <c r="AT45" s="82">
        <v>0</v>
      </c>
      <c r="AU45" s="82">
        <v>0</v>
      </c>
      <c r="AV45" s="86">
        <v>0</v>
      </c>
      <c r="AW45" s="82">
        <v>0</v>
      </c>
      <c r="AX45" s="82">
        <v>0</v>
      </c>
      <c r="AY45" s="82">
        <v>0</v>
      </c>
      <c r="AZ45" s="82">
        <v>0</v>
      </c>
      <c r="BA45" s="86">
        <v>0</v>
      </c>
      <c r="BB45" s="82">
        <v>0</v>
      </c>
      <c r="BC45" s="82">
        <v>0</v>
      </c>
      <c r="BD45" s="142">
        <v>0</v>
      </c>
      <c r="BE45" s="142">
        <v>0</v>
      </c>
      <c r="BF45" s="142">
        <v>0</v>
      </c>
      <c r="BG45" s="142">
        <v>0</v>
      </c>
      <c r="BH45" s="101">
        <v>0</v>
      </c>
    </row>
    <row r="46" spans="1:60" hidden="1">
      <c r="A46" s="29">
        <v>3600</v>
      </c>
      <c r="B46" s="30" t="s">
        <v>4</v>
      </c>
      <c r="C46" s="34">
        <v>3699</v>
      </c>
      <c r="D46" s="32">
        <v>1825</v>
      </c>
      <c r="E46" s="32">
        <v>1800</v>
      </c>
      <c r="F46" s="32">
        <v>1750</v>
      </c>
      <c r="G46" s="32">
        <v>1700</v>
      </c>
      <c r="H46" s="86">
        <v>1650</v>
      </c>
      <c r="I46" s="32">
        <v>1600</v>
      </c>
      <c r="J46" s="32">
        <v>1550</v>
      </c>
      <c r="K46" s="32">
        <v>1500</v>
      </c>
      <c r="L46" s="32">
        <v>1450</v>
      </c>
      <c r="M46" s="86">
        <v>1400</v>
      </c>
      <c r="N46" s="32">
        <v>1350</v>
      </c>
      <c r="O46" s="32">
        <v>1300</v>
      </c>
      <c r="P46" s="32">
        <v>1250</v>
      </c>
      <c r="Q46" s="32">
        <v>1200</v>
      </c>
      <c r="R46" s="86">
        <v>1150</v>
      </c>
      <c r="S46" s="32">
        <v>1100</v>
      </c>
      <c r="T46" s="32">
        <v>1050</v>
      </c>
      <c r="U46" s="32">
        <v>1000</v>
      </c>
      <c r="V46" s="32">
        <v>950</v>
      </c>
      <c r="W46" s="86">
        <v>900</v>
      </c>
      <c r="X46" s="32">
        <v>850</v>
      </c>
      <c r="Y46" s="32">
        <v>800</v>
      </c>
      <c r="Z46" s="32">
        <v>750</v>
      </c>
      <c r="AA46" s="32">
        <v>700</v>
      </c>
      <c r="AB46" s="86">
        <v>650</v>
      </c>
      <c r="AC46" s="32">
        <v>0</v>
      </c>
      <c r="AD46" s="32">
        <v>0</v>
      </c>
      <c r="AE46" s="32">
        <v>0</v>
      </c>
      <c r="AF46" s="32">
        <v>0</v>
      </c>
      <c r="AG46" s="86">
        <v>0</v>
      </c>
      <c r="AH46" s="32">
        <v>0</v>
      </c>
      <c r="AI46" s="32">
        <v>0</v>
      </c>
      <c r="AJ46" s="32">
        <v>0</v>
      </c>
      <c r="AK46" s="32">
        <v>0</v>
      </c>
      <c r="AL46" s="86">
        <v>0</v>
      </c>
      <c r="AM46" s="32">
        <v>0</v>
      </c>
      <c r="AN46" s="32">
        <v>0</v>
      </c>
      <c r="AO46" s="32">
        <v>0</v>
      </c>
      <c r="AP46" s="32">
        <v>0</v>
      </c>
      <c r="AQ46" s="86">
        <v>0</v>
      </c>
      <c r="AR46" s="32">
        <v>0</v>
      </c>
      <c r="AS46" s="32">
        <v>0</v>
      </c>
      <c r="AT46" s="32">
        <v>0</v>
      </c>
      <c r="AU46" s="32">
        <v>0</v>
      </c>
      <c r="AV46" s="86">
        <v>0</v>
      </c>
      <c r="AW46" s="32">
        <v>0</v>
      </c>
      <c r="AX46" s="32">
        <v>0</v>
      </c>
      <c r="AY46" s="32">
        <v>0</v>
      </c>
      <c r="AZ46" s="32">
        <v>0</v>
      </c>
      <c r="BA46" s="86">
        <v>0</v>
      </c>
      <c r="BB46" s="32">
        <v>0</v>
      </c>
      <c r="BC46" s="32">
        <v>0</v>
      </c>
      <c r="BD46" s="141">
        <v>0</v>
      </c>
      <c r="BE46" s="141">
        <v>0</v>
      </c>
      <c r="BF46" s="141">
        <v>0</v>
      </c>
      <c r="BG46" s="141">
        <v>0</v>
      </c>
      <c r="BH46" s="100">
        <v>0</v>
      </c>
    </row>
    <row r="47" spans="1:60" hidden="1">
      <c r="A47" s="29">
        <v>3700</v>
      </c>
      <c r="B47" s="30" t="s">
        <v>4</v>
      </c>
      <c r="C47" s="34">
        <v>3799</v>
      </c>
      <c r="D47" s="32">
        <v>1875</v>
      </c>
      <c r="E47" s="32">
        <v>1850</v>
      </c>
      <c r="F47" s="32">
        <v>1800</v>
      </c>
      <c r="G47" s="32">
        <v>1750</v>
      </c>
      <c r="H47" s="86">
        <v>1700</v>
      </c>
      <c r="I47" s="32">
        <v>1650</v>
      </c>
      <c r="J47" s="32">
        <v>1600</v>
      </c>
      <c r="K47" s="32">
        <v>1550</v>
      </c>
      <c r="L47" s="32">
        <v>1500</v>
      </c>
      <c r="M47" s="86">
        <v>1450</v>
      </c>
      <c r="N47" s="32">
        <v>1400</v>
      </c>
      <c r="O47" s="32">
        <v>1350</v>
      </c>
      <c r="P47" s="32">
        <v>1300</v>
      </c>
      <c r="Q47" s="32">
        <v>1250</v>
      </c>
      <c r="R47" s="86">
        <v>1200</v>
      </c>
      <c r="S47" s="32">
        <v>1150</v>
      </c>
      <c r="T47" s="32">
        <v>1100</v>
      </c>
      <c r="U47" s="32">
        <v>1050</v>
      </c>
      <c r="V47" s="32">
        <v>1000</v>
      </c>
      <c r="W47" s="86">
        <v>950</v>
      </c>
      <c r="X47" s="32">
        <v>900</v>
      </c>
      <c r="Y47" s="32">
        <v>850</v>
      </c>
      <c r="Z47" s="32">
        <v>800</v>
      </c>
      <c r="AA47" s="32">
        <v>750</v>
      </c>
      <c r="AB47" s="86">
        <v>700</v>
      </c>
      <c r="AC47" s="32">
        <v>650</v>
      </c>
      <c r="AD47" s="32">
        <v>0</v>
      </c>
      <c r="AE47" s="32">
        <v>0</v>
      </c>
      <c r="AF47" s="32">
        <v>0</v>
      </c>
      <c r="AG47" s="86">
        <v>0</v>
      </c>
      <c r="AH47" s="32">
        <v>0</v>
      </c>
      <c r="AI47" s="32">
        <v>0</v>
      </c>
      <c r="AJ47" s="32">
        <v>0</v>
      </c>
      <c r="AK47" s="32">
        <v>0</v>
      </c>
      <c r="AL47" s="86">
        <v>0</v>
      </c>
      <c r="AM47" s="32">
        <v>0</v>
      </c>
      <c r="AN47" s="32">
        <v>0</v>
      </c>
      <c r="AO47" s="32">
        <v>0</v>
      </c>
      <c r="AP47" s="32">
        <v>0</v>
      </c>
      <c r="AQ47" s="86">
        <v>0</v>
      </c>
      <c r="AR47" s="32">
        <v>0</v>
      </c>
      <c r="AS47" s="32">
        <v>0</v>
      </c>
      <c r="AT47" s="32">
        <v>0</v>
      </c>
      <c r="AU47" s="32">
        <v>0</v>
      </c>
      <c r="AV47" s="86">
        <v>0</v>
      </c>
      <c r="AW47" s="32">
        <v>0</v>
      </c>
      <c r="AX47" s="32">
        <v>0</v>
      </c>
      <c r="AY47" s="32">
        <v>0</v>
      </c>
      <c r="AZ47" s="32">
        <v>0</v>
      </c>
      <c r="BA47" s="86">
        <v>0</v>
      </c>
      <c r="BB47" s="32">
        <v>0</v>
      </c>
      <c r="BC47" s="32">
        <v>0</v>
      </c>
      <c r="BD47" s="141">
        <v>0</v>
      </c>
      <c r="BE47" s="141">
        <v>0</v>
      </c>
      <c r="BF47" s="141">
        <v>0</v>
      </c>
      <c r="BG47" s="141">
        <v>0</v>
      </c>
      <c r="BH47" s="100">
        <v>0</v>
      </c>
    </row>
    <row r="48" spans="1:60" hidden="1">
      <c r="A48" s="29">
        <v>3800</v>
      </c>
      <c r="B48" s="30" t="s">
        <v>5</v>
      </c>
      <c r="C48" s="34">
        <v>3899</v>
      </c>
      <c r="D48" s="32">
        <v>1925</v>
      </c>
      <c r="E48" s="32">
        <v>1900</v>
      </c>
      <c r="F48" s="32">
        <v>1850</v>
      </c>
      <c r="G48" s="32">
        <v>1800</v>
      </c>
      <c r="H48" s="86">
        <v>1750</v>
      </c>
      <c r="I48" s="32">
        <v>1700</v>
      </c>
      <c r="J48" s="32">
        <v>1650</v>
      </c>
      <c r="K48" s="32">
        <v>1600</v>
      </c>
      <c r="L48" s="32">
        <v>1550</v>
      </c>
      <c r="M48" s="86">
        <v>1500</v>
      </c>
      <c r="N48" s="32">
        <v>1450</v>
      </c>
      <c r="O48" s="32">
        <v>1400</v>
      </c>
      <c r="P48" s="32">
        <v>1350</v>
      </c>
      <c r="Q48" s="32">
        <v>1300</v>
      </c>
      <c r="R48" s="86">
        <v>1250</v>
      </c>
      <c r="S48" s="32">
        <v>1200</v>
      </c>
      <c r="T48" s="32">
        <v>1150</v>
      </c>
      <c r="U48" s="32">
        <v>1100</v>
      </c>
      <c r="V48" s="32">
        <v>1050</v>
      </c>
      <c r="W48" s="86">
        <v>1000</v>
      </c>
      <c r="X48" s="32">
        <v>950</v>
      </c>
      <c r="Y48" s="32">
        <v>900</v>
      </c>
      <c r="Z48" s="32">
        <v>850</v>
      </c>
      <c r="AA48" s="32">
        <v>800</v>
      </c>
      <c r="AB48" s="86">
        <v>750</v>
      </c>
      <c r="AC48" s="32">
        <v>700</v>
      </c>
      <c r="AD48" s="32">
        <v>650</v>
      </c>
      <c r="AE48" s="32">
        <v>0</v>
      </c>
      <c r="AF48" s="32">
        <v>0</v>
      </c>
      <c r="AG48" s="86">
        <v>0</v>
      </c>
      <c r="AH48" s="32">
        <v>0</v>
      </c>
      <c r="AI48" s="32">
        <v>0</v>
      </c>
      <c r="AJ48" s="32">
        <v>0</v>
      </c>
      <c r="AK48" s="32">
        <v>0</v>
      </c>
      <c r="AL48" s="86">
        <v>0</v>
      </c>
      <c r="AM48" s="32">
        <v>0</v>
      </c>
      <c r="AN48" s="32">
        <v>0</v>
      </c>
      <c r="AO48" s="32">
        <v>0</v>
      </c>
      <c r="AP48" s="32">
        <v>0</v>
      </c>
      <c r="AQ48" s="86">
        <v>0</v>
      </c>
      <c r="AR48" s="32">
        <v>0</v>
      </c>
      <c r="AS48" s="32">
        <v>0</v>
      </c>
      <c r="AT48" s="32">
        <v>0</v>
      </c>
      <c r="AU48" s="32">
        <v>0</v>
      </c>
      <c r="AV48" s="86">
        <v>0</v>
      </c>
      <c r="AW48" s="32">
        <v>0</v>
      </c>
      <c r="AX48" s="32">
        <v>0</v>
      </c>
      <c r="AY48" s="32">
        <v>0</v>
      </c>
      <c r="AZ48" s="32">
        <v>0</v>
      </c>
      <c r="BA48" s="86">
        <v>0</v>
      </c>
      <c r="BB48" s="32">
        <v>0</v>
      </c>
      <c r="BC48" s="32">
        <v>0</v>
      </c>
      <c r="BD48" s="141">
        <v>0</v>
      </c>
      <c r="BE48" s="141">
        <v>0</v>
      </c>
      <c r="BF48" s="141">
        <v>0</v>
      </c>
      <c r="BG48" s="141">
        <v>0</v>
      </c>
      <c r="BH48" s="100">
        <v>0</v>
      </c>
    </row>
    <row r="49" spans="1:60" hidden="1">
      <c r="A49" s="29">
        <v>3900</v>
      </c>
      <c r="B49" s="35" t="s">
        <v>5</v>
      </c>
      <c r="C49" s="34">
        <v>3999</v>
      </c>
      <c r="D49" s="32">
        <v>1975</v>
      </c>
      <c r="E49" s="32">
        <v>1950</v>
      </c>
      <c r="F49" s="32">
        <v>1900</v>
      </c>
      <c r="G49" s="32">
        <v>1850</v>
      </c>
      <c r="H49" s="86">
        <v>1800</v>
      </c>
      <c r="I49" s="32">
        <v>1750</v>
      </c>
      <c r="J49" s="32">
        <v>1700</v>
      </c>
      <c r="K49" s="32">
        <v>1650</v>
      </c>
      <c r="L49" s="32">
        <v>1600</v>
      </c>
      <c r="M49" s="86">
        <v>1550</v>
      </c>
      <c r="N49" s="32">
        <v>1500</v>
      </c>
      <c r="O49" s="32">
        <v>1450</v>
      </c>
      <c r="P49" s="32">
        <v>1400</v>
      </c>
      <c r="Q49" s="32">
        <v>1350</v>
      </c>
      <c r="R49" s="86">
        <v>1300</v>
      </c>
      <c r="S49" s="32">
        <v>1250</v>
      </c>
      <c r="T49" s="32">
        <v>1200</v>
      </c>
      <c r="U49" s="32">
        <v>1150</v>
      </c>
      <c r="V49" s="32">
        <v>1100</v>
      </c>
      <c r="W49" s="86">
        <v>1050</v>
      </c>
      <c r="X49" s="32">
        <v>1000</v>
      </c>
      <c r="Y49" s="32">
        <v>950</v>
      </c>
      <c r="Z49" s="32">
        <v>900</v>
      </c>
      <c r="AA49" s="32">
        <v>850</v>
      </c>
      <c r="AB49" s="86">
        <v>800</v>
      </c>
      <c r="AC49" s="32">
        <v>750</v>
      </c>
      <c r="AD49" s="32">
        <v>700</v>
      </c>
      <c r="AE49" s="32">
        <v>650</v>
      </c>
      <c r="AF49" s="32">
        <v>0</v>
      </c>
      <c r="AG49" s="86">
        <v>0</v>
      </c>
      <c r="AH49" s="32">
        <v>0</v>
      </c>
      <c r="AI49" s="32">
        <v>0</v>
      </c>
      <c r="AJ49" s="32">
        <v>0</v>
      </c>
      <c r="AK49" s="32">
        <v>0</v>
      </c>
      <c r="AL49" s="86">
        <v>0</v>
      </c>
      <c r="AM49" s="32">
        <v>0</v>
      </c>
      <c r="AN49" s="32">
        <v>0</v>
      </c>
      <c r="AO49" s="32">
        <v>0</v>
      </c>
      <c r="AP49" s="32">
        <v>0</v>
      </c>
      <c r="AQ49" s="86">
        <v>0</v>
      </c>
      <c r="AR49" s="32">
        <v>0</v>
      </c>
      <c r="AS49" s="32">
        <v>0</v>
      </c>
      <c r="AT49" s="32">
        <v>0</v>
      </c>
      <c r="AU49" s="32">
        <v>0</v>
      </c>
      <c r="AV49" s="86">
        <v>0</v>
      </c>
      <c r="AW49" s="32">
        <v>0</v>
      </c>
      <c r="AX49" s="32">
        <v>0</v>
      </c>
      <c r="AY49" s="32">
        <v>0</v>
      </c>
      <c r="AZ49" s="32">
        <v>0</v>
      </c>
      <c r="BA49" s="86">
        <v>0</v>
      </c>
      <c r="BB49" s="32">
        <v>0</v>
      </c>
      <c r="BC49" s="32">
        <v>0</v>
      </c>
      <c r="BD49" s="141">
        <v>0</v>
      </c>
      <c r="BE49" s="141">
        <v>0</v>
      </c>
      <c r="BF49" s="141">
        <v>0</v>
      </c>
      <c r="BG49" s="141">
        <v>0</v>
      </c>
      <c r="BH49" s="100">
        <v>0</v>
      </c>
    </row>
    <row r="50" spans="1:60" hidden="1">
      <c r="A50" s="79">
        <v>4000</v>
      </c>
      <c r="B50" s="80" t="s">
        <v>5</v>
      </c>
      <c r="C50" s="81">
        <v>4099</v>
      </c>
      <c r="D50" s="82">
        <v>2025</v>
      </c>
      <c r="E50" s="82">
        <v>2000</v>
      </c>
      <c r="F50" s="82">
        <v>1950</v>
      </c>
      <c r="G50" s="82">
        <v>1900</v>
      </c>
      <c r="H50" s="86">
        <v>1850</v>
      </c>
      <c r="I50" s="82">
        <v>1800</v>
      </c>
      <c r="J50" s="82">
        <v>1750</v>
      </c>
      <c r="K50" s="82">
        <v>1700</v>
      </c>
      <c r="L50" s="82">
        <v>1650</v>
      </c>
      <c r="M50" s="86">
        <v>1600</v>
      </c>
      <c r="N50" s="82">
        <v>1550</v>
      </c>
      <c r="O50" s="82">
        <v>1500</v>
      </c>
      <c r="P50" s="82">
        <v>1450</v>
      </c>
      <c r="Q50" s="82">
        <v>1400</v>
      </c>
      <c r="R50" s="86">
        <v>1350</v>
      </c>
      <c r="S50" s="82">
        <v>1300</v>
      </c>
      <c r="T50" s="82">
        <v>1250</v>
      </c>
      <c r="U50" s="82">
        <v>1200</v>
      </c>
      <c r="V50" s="82">
        <v>1150</v>
      </c>
      <c r="W50" s="86">
        <v>1100</v>
      </c>
      <c r="X50" s="82">
        <v>1050</v>
      </c>
      <c r="Y50" s="82">
        <v>1000</v>
      </c>
      <c r="Z50" s="82">
        <v>950</v>
      </c>
      <c r="AA50" s="82">
        <v>900</v>
      </c>
      <c r="AB50" s="86">
        <v>850</v>
      </c>
      <c r="AC50" s="82">
        <v>800</v>
      </c>
      <c r="AD50" s="82">
        <v>750</v>
      </c>
      <c r="AE50" s="82">
        <v>700</v>
      </c>
      <c r="AF50" s="82">
        <v>650</v>
      </c>
      <c r="AG50" s="86">
        <v>0</v>
      </c>
      <c r="AH50" s="82">
        <v>0</v>
      </c>
      <c r="AI50" s="82">
        <v>0</v>
      </c>
      <c r="AJ50" s="82">
        <v>0</v>
      </c>
      <c r="AK50" s="82">
        <v>0</v>
      </c>
      <c r="AL50" s="86">
        <v>0</v>
      </c>
      <c r="AM50" s="82">
        <v>0</v>
      </c>
      <c r="AN50" s="82">
        <v>0</v>
      </c>
      <c r="AO50" s="82">
        <v>0</v>
      </c>
      <c r="AP50" s="82">
        <v>0</v>
      </c>
      <c r="AQ50" s="86">
        <v>0</v>
      </c>
      <c r="AR50" s="82">
        <v>0</v>
      </c>
      <c r="AS50" s="82">
        <v>0</v>
      </c>
      <c r="AT50" s="82">
        <v>0</v>
      </c>
      <c r="AU50" s="82">
        <v>0</v>
      </c>
      <c r="AV50" s="86">
        <v>0</v>
      </c>
      <c r="AW50" s="82">
        <v>0</v>
      </c>
      <c r="AX50" s="82">
        <v>0</v>
      </c>
      <c r="AY50" s="82">
        <v>0</v>
      </c>
      <c r="AZ50" s="82">
        <v>0</v>
      </c>
      <c r="BA50" s="86">
        <v>0</v>
      </c>
      <c r="BB50" s="82">
        <v>0</v>
      </c>
      <c r="BC50" s="82">
        <v>0</v>
      </c>
      <c r="BD50" s="142">
        <v>0</v>
      </c>
      <c r="BE50" s="142">
        <v>0</v>
      </c>
      <c r="BF50" s="142">
        <v>0</v>
      </c>
      <c r="BG50" s="142">
        <v>0</v>
      </c>
      <c r="BH50" s="101">
        <v>0</v>
      </c>
    </row>
    <row r="51" spans="1:60" hidden="1">
      <c r="A51" s="29">
        <v>4100</v>
      </c>
      <c r="B51" s="36" t="s">
        <v>5</v>
      </c>
      <c r="C51" s="31">
        <v>4199</v>
      </c>
      <c r="D51" s="32">
        <v>2075</v>
      </c>
      <c r="E51" s="32">
        <v>2050</v>
      </c>
      <c r="F51" s="32">
        <v>2000</v>
      </c>
      <c r="G51" s="32">
        <v>1950</v>
      </c>
      <c r="H51" s="86">
        <v>1900</v>
      </c>
      <c r="I51" s="32">
        <v>1850</v>
      </c>
      <c r="J51" s="32">
        <v>1800</v>
      </c>
      <c r="K51" s="32">
        <v>1750</v>
      </c>
      <c r="L51" s="32">
        <v>1700</v>
      </c>
      <c r="M51" s="86">
        <v>1650</v>
      </c>
      <c r="N51" s="32">
        <v>1600</v>
      </c>
      <c r="O51" s="32">
        <v>1550</v>
      </c>
      <c r="P51" s="32">
        <v>1500</v>
      </c>
      <c r="Q51" s="32">
        <v>1450</v>
      </c>
      <c r="R51" s="86">
        <v>1400</v>
      </c>
      <c r="S51" s="32">
        <v>1350</v>
      </c>
      <c r="T51" s="32">
        <v>1300</v>
      </c>
      <c r="U51" s="32">
        <v>1250</v>
      </c>
      <c r="V51" s="32">
        <v>1200</v>
      </c>
      <c r="W51" s="86">
        <v>1150</v>
      </c>
      <c r="X51" s="32">
        <v>1100</v>
      </c>
      <c r="Y51" s="32">
        <v>1050</v>
      </c>
      <c r="Z51" s="32">
        <v>1000</v>
      </c>
      <c r="AA51" s="32">
        <v>950</v>
      </c>
      <c r="AB51" s="86">
        <v>900</v>
      </c>
      <c r="AC51" s="32">
        <v>850</v>
      </c>
      <c r="AD51" s="32">
        <v>800</v>
      </c>
      <c r="AE51" s="32">
        <v>750</v>
      </c>
      <c r="AF51" s="32">
        <v>700</v>
      </c>
      <c r="AG51" s="86">
        <v>650</v>
      </c>
      <c r="AH51" s="32">
        <v>0</v>
      </c>
      <c r="AI51" s="32">
        <v>0</v>
      </c>
      <c r="AJ51" s="32">
        <v>0</v>
      </c>
      <c r="AK51" s="32">
        <v>0</v>
      </c>
      <c r="AL51" s="86">
        <v>0</v>
      </c>
      <c r="AM51" s="32">
        <v>0</v>
      </c>
      <c r="AN51" s="32">
        <v>0</v>
      </c>
      <c r="AO51" s="32">
        <v>0</v>
      </c>
      <c r="AP51" s="32">
        <v>0</v>
      </c>
      <c r="AQ51" s="86">
        <v>0</v>
      </c>
      <c r="AR51" s="32">
        <v>0</v>
      </c>
      <c r="AS51" s="32">
        <v>0</v>
      </c>
      <c r="AT51" s="32">
        <v>0</v>
      </c>
      <c r="AU51" s="32">
        <v>0</v>
      </c>
      <c r="AV51" s="86">
        <v>0</v>
      </c>
      <c r="AW51" s="32">
        <v>0</v>
      </c>
      <c r="AX51" s="32">
        <v>0</v>
      </c>
      <c r="AY51" s="32">
        <v>0</v>
      </c>
      <c r="AZ51" s="32">
        <v>0</v>
      </c>
      <c r="BA51" s="86">
        <v>0</v>
      </c>
      <c r="BB51" s="32">
        <v>0</v>
      </c>
      <c r="BC51" s="32">
        <v>0</v>
      </c>
      <c r="BD51" s="141">
        <v>0</v>
      </c>
      <c r="BE51" s="141">
        <v>0</v>
      </c>
      <c r="BF51" s="141">
        <v>0</v>
      </c>
      <c r="BG51" s="141">
        <v>0</v>
      </c>
      <c r="BH51" s="100">
        <v>0</v>
      </c>
    </row>
    <row r="52" spans="1:60" hidden="1">
      <c r="A52" s="76">
        <v>4200</v>
      </c>
      <c r="B52" s="77" t="s">
        <v>5</v>
      </c>
      <c r="C52" s="31">
        <v>4299</v>
      </c>
      <c r="D52" s="32">
        <v>2125</v>
      </c>
      <c r="E52" s="32">
        <v>2100</v>
      </c>
      <c r="F52" s="32">
        <v>2050</v>
      </c>
      <c r="G52" s="32">
        <v>2000</v>
      </c>
      <c r="H52" s="86">
        <v>1950</v>
      </c>
      <c r="I52" s="32">
        <v>1900</v>
      </c>
      <c r="J52" s="32">
        <v>1850</v>
      </c>
      <c r="K52" s="32">
        <v>1800</v>
      </c>
      <c r="L52" s="32">
        <v>1750</v>
      </c>
      <c r="M52" s="86">
        <v>1700</v>
      </c>
      <c r="N52" s="32">
        <v>1650</v>
      </c>
      <c r="O52" s="32">
        <v>1600</v>
      </c>
      <c r="P52" s="32">
        <v>1550</v>
      </c>
      <c r="Q52" s="32">
        <v>1500</v>
      </c>
      <c r="R52" s="86">
        <v>1450</v>
      </c>
      <c r="S52" s="32">
        <v>1400</v>
      </c>
      <c r="T52" s="32">
        <v>1350</v>
      </c>
      <c r="U52" s="32">
        <v>1300</v>
      </c>
      <c r="V52" s="32">
        <v>1250</v>
      </c>
      <c r="W52" s="86">
        <v>1200</v>
      </c>
      <c r="X52" s="32">
        <v>1150</v>
      </c>
      <c r="Y52" s="32">
        <v>1100</v>
      </c>
      <c r="Z52" s="32">
        <v>1050</v>
      </c>
      <c r="AA52" s="32">
        <v>1000</v>
      </c>
      <c r="AB52" s="86">
        <v>950</v>
      </c>
      <c r="AC52" s="32">
        <v>900</v>
      </c>
      <c r="AD52" s="32">
        <v>850</v>
      </c>
      <c r="AE52" s="32">
        <v>800</v>
      </c>
      <c r="AF52" s="32">
        <v>750</v>
      </c>
      <c r="AG52" s="86">
        <v>700</v>
      </c>
      <c r="AH52" s="32">
        <v>650</v>
      </c>
      <c r="AI52" s="32">
        <v>0</v>
      </c>
      <c r="AJ52" s="32">
        <v>0</v>
      </c>
      <c r="AK52" s="32">
        <v>0</v>
      </c>
      <c r="AL52" s="86">
        <v>0</v>
      </c>
      <c r="AM52" s="32">
        <v>0</v>
      </c>
      <c r="AN52" s="32">
        <v>0</v>
      </c>
      <c r="AO52" s="32">
        <v>0</v>
      </c>
      <c r="AP52" s="32">
        <v>0</v>
      </c>
      <c r="AQ52" s="86">
        <v>0</v>
      </c>
      <c r="AR52" s="32">
        <v>0</v>
      </c>
      <c r="AS52" s="32">
        <v>0</v>
      </c>
      <c r="AT52" s="32">
        <v>0</v>
      </c>
      <c r="AU52" s="32">
        <v>0</v>
      </c>
      <c r="AV52" s="86">
        <v>0</v>
      </c>
      <c r="AW52" s="32">
        <v>0</v>
      </c>
      <c r="AX52" s="32">
        <v>0</v>
      </c>
      <c r="AY52" s="32">
        <v>0</v>
      </c>
      <c r="AZ52" s="32">
        <v>0</v>
      </c>
      <c r="BA52" s="86">
        <v>0</v>
      </c>
      <c r="BB52" s="32">
        <v>0</v>
      </c>
      <c r="BC52" s="32">
        <v>0</v>
      </c>
      <c r="BD52" s="141">
        <v>0</v>
      </c>
      <c r="BE52" s="141">
        <v>0</v>
      </c>
      <c r="BF52" s="141">
        <v>0</v>
      </c>
      <c r="BG52" s="141">
        <v>0</v>
      </c>
      <c r="BH52" s="100">
        <v>0</v>
      </c>
    </row>
    <row r="53" spans="1:60" hidden="1">
      <c r="A53" s="76">
        <v>4300</v>
      </c>
      <c r="B53" s="77" t="s">
        <v>5</v>
      </c>
      <c r="C53" s="31">
        <v>4399</v>
      </c>
      <c r="D53" s="32">
        <v>2175</v>
      </c>
      <c r="E53" s="32">
        <v>2150</v>
      </c>
      <c r="F53" s="32">
        <v>2100</v>
      </c>
      <c r="G53" s="32">
        <v>2050</v>
      </c>
      <c r="H53" s="86">
        <v>2000</v>
      </c>
      <c r="I53" s="32">
        <v>1950</v>
      </c>
      <c r="J53" s="32">
        <v>1900</v>
      </c>
      <c r="K53" s="32">
        <v>1850</v>
      </c>
      <c r="L53" s="32">
        <v>1800</v>
      </c>
      <c r="M53" s="86">
        <v>1750</v>
      </c>
      <c r="N53" s="32">
        <v>1700</v>
      </c>
      <c r="O53" s="32">
        <v>1650</v>
      </c>
      <c r="P53" s="32">
        <v>1600</v>
      </c>
      <c r="Q53" s="32">
        <v>1550</v>
      </c>
      <c r="R53" s="86">
        <v>1500</v>
      </c>
      <c r="S53" s="32">
        <v>1450</v>
      </c>
      <c r="T53" s="32">
        <v>1400</v>
      </c>
      <c r="U53" s="32">
        <v>1350</v>
      </c>
      <c r="V53" s="32">
        <v>1300</v>
      </c>
      <c r="W53" s="86">
        <v>1250</v>
      </c>
      <c r="X53" s="32">
        <v>1200</v>
      </c>
      <c r="Y53" s="32">
        <v>1150</v>
      </c>
      <c r="Z53" s="32">
        <v>1100</v>
      </c>
      <c r="AA53" s="32">
        <v>1050</v>
      </c>
      <c r="AB53" s="86">
        <v>1000</v>
      </c>
      <c r="AC53" s="32">
        <v>950</v>
      </c>
      <c r="AD53" s="32">
        <v>900</v>
      </c>
      <c r="AE53" s="32">
        <v>850</v>
      </c>
      <c r="AF53" s="32">
        <v>800</v>
      </c>
      <c r="AG53" s="86">
        <v>750</v>
      </c>
      <c r="AH53" s="32">
        <v>700</v>
      </c>
      <c r="AI53" s="32">
        <v>650</v>
      </c>
      <c r="AJ53" s="32">
        <v>0</v>
      </c>
      <c r="AK53" s="32">
        <v>0</v>
      </c>
      <c r="AL53" s="86">
        <v>0</v>
      </c>
      <c r="AM53" s="32">
        <v>0</v>
      </c>
      <c r="AN53" s="32">
        <v>0</v>
      </c>
      <c r="AO53" s="32">
        <v>0</v>
      </c>
      <c r="AP53" s="32">
        <v>0</v>
      </c>
      <c r="AQ53" s="86">
        <v>0</v>
      </c>
      <c r="AR53" s="32">
        <v>0</v>
      </c>
      <c r="AS53" s="32">
        <v>0</v>
      </c>
      <c r="AT53" s="32">
        <v>0</v>
      </c>
      <c r="AU53" s="32">
        <v>0</v>
      </c>
      <c r="AV53" s="86">
        <v>0</v>
      </c>
      <c r="AW53" s="32">
        <v>0</v>
      </c>
      <c r="AX53" s="32">
        <v>0</v>
      </c>
      <c r="AY53" s="32">
        <v>0</v>
      </c>
      <c r="AZ53" s="32">
        <v>0</v>
      </c>
      <c r="BA53" s="86">
        <v>0</v>
      </c>
      <c r="BB53" s="32">
        <v>0</v>
      </c>
      <c r="BC53" s="32">
        <v>0</v>
      </c>
      <c r="BD53" s="141">
        <v>0</v>
      </c>
      <c r="BE53" s="141">
        <v>0</v>
      </c>
      <c r="BF53" s="141">
        <v>0</v>
      </c>
      <c r="BG53" s="141">
        <v>0</v>
      </c>
      <c r="BH53" s="100">
        <v>0</v>
      </c>
    </row>
    <row r="54" spans="1:60" hidden="1">
      <c r="A54" s="76">
        <v>4400</v>
      </c>
      <c r="B54" s="77" t="s">
        <v>5</v>
      </c>
      <c r="C54" s="31">
        <v>4499</v>
      </c>
      <c r="D54" s="32">
        <v>2225</v>
      </c>
      <c r="E54" s="32">
        <v>2200</v>
      </c>
      <c r="F54" s="32">
        <v>2150</v>
      </c>
      <c r="G54" s="32">
        <v>2100</v>
      </c>
      <c r="H54" s="86">
        <v>2050</v>
      </c>
      <c r="I54" s="32">
        <v>2000</v>
      </c>
      <c r="J54" s="32">
        <v>1950</v>
      </c>
      <c r="K54" s="32">
        <v>1900</v>
      </c>
      <c r="L54" s="32">
        <v>1850</v>
      </c>
      <c r="M54" s="86">
        <v>1800</v>
      </c>
      <c r="N54" s="32">
        <v>1750</v>
      </c>
      <c r="O54" s="32">
        <v>1700</v>
      </c>
      <c r="P54" s="32">
        <v>1650</v>
      </c>
      <c r="Q54" s="32">
        <v>1600</v>
      </c>
      <c r="R54" s="86">
        <v>1550</v>
      </c>
      <c r="S54" s="32">
        <v>1500</v>
      </c>
      <c r="T54" s="32">
        <v>1450</v>
      </c>
      <c r="U54" s="32">
        <v>1400</v>
      </c>
      <c r="V54" s="32">
        <v>1350</v>
      </c>
      <c r="W54" s="86">
        <v>1300</v>
      </c>
      <c r="X54" s="32">
        <v>1250</v>
      </c>
      <c r="Y54" s="32">
        <v>1200</v>
      </c>
      <c r="Z54" s="32">
        <v>1150</v>
      </c>
      <c r="AA54" s="32">
        <v>1100</v>
      </c>
      <c r="AB54" s="86">
        <v>1050</v>
      </c>
      <c r="AC54" s="32">
        <v>1000</v>
      </c>
      <c r="AD54" s="32">
        <v>950</v>
      </c>
      <c r="AE54" s="32">
        <v>900</v>
      </c>
      <c r="AF54" s="32">
        <v>850</v>
      </c>
      <c r="AG54" s="86">
        <v>800</v>
      </c>
      <c r="AH54" s="32">
        <v>750</v>
      </c>
      <c r="AI54" s="32">
        <v>700</v>
      </c>
      <c r="AJ54" s="32">
        <v>650</v>
      </c>
      <c r="AK54" s="32">
        <v>0</v>
      </c>
      <c r="AL54" s="86">
        <v>0</v>
      </c>
      <c r="AM54" s="32">
        <v>0</v>
      </c>
      <c r="AN54" s="32">
        <v>0</v>
      </c>
      <c r="AO54" s="32">
        <v>0</v>
      </c>
      <c r="AP54" s="32">
        <v>0</v>
      </c>
      <c r="AQ54" s="86">
        <v>0</v>
      </c>
      <c r="AR54" s="32">
        <v>0</v>
      </c>
      <c r="AS54" s="32">
        <v>0</v>
      </c>
      <c r="AT54" s="32">
        <v>0</v>
      </c>
      <c r="AU54" s="32">
        <v>0</v>
      </c>
      <c r="AV54" s="86">
        <v>0</v>
      </c>
      <c r="AW54" s="32">
        <v>0</v>
      </c>
      <c r="AX54" s="32">
        <v>0</v>
      </c>
      <c r="AY54" s="32">
        <v>0</v>
      </c>
      <c r="AZ54" s="32">
        <v>0</v>
      </c>
      <c r="BA54" s="86">
        <v>0</v>
      </c>
      <c r="BB54" s="32">
        <v>0</v>
      </c>
      <c r="BC54" s="32">
        <v>0</v>
      </c>
      <c r="BD54" s="141">
        <v>0</v>
      </c>
      <c r="BE54" s="141">
        <v>0</v>
      </c>
      <c r="BF54" s="141">
        <v>0</v>
      </c>
      <c r="BG54" s="141">
        <v>0</v>
      </c>
      <c r="BH54" s="100">
        <v>0</v>
      </c>
    </row>
    <row r="55" spans="1:60" hidden="1">
      <c r="A55" s="79">
        <v>4500</v>
      </c>
      <c r="B55" s="80" t="s">
        <v>5</v>
      </c>
      <c r="C55" s="81">
        <v>4599</v>
      </c>
      <c r="D55" s="82">
        <v>2275</v>
      </c>
      <c r="E55" s="82">
        <v>2250</v>
      </c>
      <c r="F55" s="82">
        <v>2200</v>
      </c>
      <c r="G55" s="82">
        <v>2150</v>
      </c>
      <c r="H55" s="86">
        <v>2100</v>
      </c>
      <c r="I55" s="82">
        <v>2050</v>
      </c>
      <c r="J55" s="82">
        <v>2000</v>
      </c>
      <c r="K55" s="82">
        <v>1950</v>
      </c>
      <c r="L55" s="82">
        <v>1900</v>
      </c>
      <c r="M55" s="86">
        <v>1850</v>
      </c>
      <c r="N55" s="82">
        <v>1800</v>
      </c>
      <c r="O55" s="82">
        <v>1750</v>
      </c>
      <c r="P55" s="82">
        <v>1700</v>
      </c>
      <c r="Q55" s="82">
        <v>1650</v>
      </c>
      <c r="R55" s="86">
        <v>1600</v>
      </c>
      <c r="S55" s="82">
        <v>1550</v>
      </c>
      <c r="T55" s="82">
        <v>1500</v>
      </c>
      <c r="U55" s="82">
        <v>1450</v>
      </c>
      <c r="V55" s="82">
        <v>1400</v>
      </c>
      <c r="W55" s="86">
        <v>1350</v>
      </c>
      <c r="X55" s="82">
        <v>1300</v>
      </c>
      <c r="Y55" s="82">
        <v>1250</v>
      </c>
      <c r="Z55" s="82">
        <v>1200</v>
      </c>
      <c r="AA55" s="82">
        <v>1150</v>
      </c>
      <c r="AB55" s="86">
        <v>1100</v>
      </c>
      <c r="AC55" s="82">
        <v>1050</v>
      </c>
      <c r="AD55" s="82">
        <v>1000</v>
      </c>
      <c r="AE55" s="82">
        <v>950</v>
      </c>
      <c r="AF55" s="82">
        <v>900</v>
      </c>
      <c r="AG55" s="86">
        <v>850</v>
      </c>
      <c r="AH55" s="82">
        <v>800</v>
      </c>
      <c r="AI55" s="82">
        <v>750</v>
      </c>
      <c r="AJ55" s="82">
        <v>700</v>
      </c>
      <c r="AK55" s="82">
        <v>650</v>
      </c>
      <c r="AL55" s="86">
        <v>0</v>
      </c>
      <c r="AM55" s="82">
        <v>0</v>
      </c>
      <c r="AN55" s="82">
        <v>0</v>
      </c>
      <c r="AO55" s="82">
        <v>0</v>
      </c>
      <c r="AP55" s="82">
        <v>0</v>
      </c>
      <c r="AQ55" s="86">
        <v>0</v>
      </c>
      <c r="AR55" s="82">
        <v>0</v>
      </c>
      <c r="AS55" s="82">
        <v>0</v>
      </c>
      <c r="AT55" s="82">
        <v>0</v>
      </c>
      <c r="AU55" s="82">
        <v>0</v>
      </c>
      <c r="AV55" s="86">
        <v>0</v>
      </c>
      <c r="AW55" s="82">
        <v>0</v>
      </c>
      <c r="AX55" s="82">
        <v>0</v>
      </c>
      <c r="AY55" s="82">
        <v>0</v>
      </c>
      <c r="AZ55" s="82">
        <v>0</v>
      </c>
      <c r="BA55" s="86">
        <v>0</v>
      </c>
      <c r="BB55" s="82">
        <v>0</v>
      </c>
      <c r="BC55" s="82">
        <v>0</v>
      </c>
      <c r="BD55" s="142">
        <v>0</v>
      </c>
      <c r="BE55" s="142">
        <v>0</v>
      </c>
      <c r="BF55" s="142">
        <v>0</v>
      </c>
      <c r="BG55" s="142">
        <v>0</v>
      </c>
      <c r="BH55" s="101">
        <v>0</v>
      </c>
    </row>
    <row r="56" spans="1:60" hidden="1">
      <c r="A56" s="29">
        <v>4600</v>
      </c>
      <c r="B56" s="36" t="s">
        <v>5</v>
      </c>
      <c r="C56" s="31">
        <v>4699</v>
      </c>
      <c r="D56" s="32">
        <v>2325</v>
      </c>
      <c r="E56" s="32">
        <v>2300</v>
      </c>
      <c r="F56" s="32">
        <v>2250</v>
      </c>
      <c r="G56" s="32">
        <v>2200</v>
      </c>
      <c r="H56" s="86">
        <v>2150</v>
      </c>
      <c r="I56" s="32">
        <v>2100</v>
      </c>
      <c r="J56" s="32">
        <v>2050</v>
      </c>
      <c r="K56" s="32">
        <v>2000</v>
      </c>
      <c r="L56" s="32">
        <v>1950</v>
      </c>
      <c r="M56" s="86">
        <v>1900</v>
      </c>
      <c r="N56" s="32">
        <v>1850</v>
      </c>
      <c r="O56" s="32">
        <v>1800</v>
      </c>
      <c r="P56" s="32">
        <v>1750</v>
      </c>
      <c r="Q56" s="32">
        <v>1700</v>
      </c>
      <c r="R56" s="86">
        <v>1650</v>
      </c>
      <c r="S56" s="32">
        <v>1600</v>
      </c>
      <c r="T56" s="32">
        <v>1550</v>
      </c>
      <c r="U56" s="32">
        <v>1500</v>
      </c>
      <c r="V56" s="32">
        <v>1450</v>
      </c>
      <c r="W56" s="86">
        <v>1400</v>
      </c>
      <c r="X56" s="32">
        <v>1350</v>
      </c>
      <c r="Y56" s="32">
        <v>1300</v>
      </c>
      <c r="Z56" s="32">
        <v>1250</v>
      </c>
      <c r="AA56" s="32">
        <v>1200</v>
      </c>
      <c r="AB56" s="86">
        <v>1150</v>
      </c>
      <c r="AC56" s="32">
        <v>1100</v>
      </c>
      <c r="AD56" s="32">
        <v>1050</v>
      </c>
      <c r="AE56" s="32">
        <v>1000</v>
      </c>
      <c r="AF56" s="32">
        <v>950</v>
      </c>
      <c r="AG56" s="86">
        <v>900</v>
      </c>
      <c r="AH56" s="32">
        <v>850</v>
      </c>
      <c r="AI56" s="32">
        <v>800</v>
      </c>
      <c r="AJ56" s="32">
        <v>750</v>
      </c>
      <c r="AK56" s="32">
        <v>700</v>
      </c>
      <c r="AL56" s="86">
        <v>650</v>
      </c>
      <c r="AM56" s="32">
        <v>0</v>
      </c>
      <c r="AN56" s="32">
        <v>0</v>
      </c>
      <c r="AO56" s="32">
        <v>0</v>
      </c>
      <c r="AP56" s="32">
        <v>0</v>
      </c>
      <c r="AQ56" s="86">
        <v>0</v>
      </c>
      <c r="AR56" s="32">
        <v>0</v>
      </c>
      <c r="AS56" s="32">
        <v>0</v>
      </c>
      <c r="AT56" s="32">
        <v>0</v>
      </c>
      <c r="AU56" s="32">
        <v>0</v>
      </c>
      <c r="AV56" s="86">
        <v>0</v>
      </c>
      <c r="AW56" s="32">
        <v>0</v>
      </c>
      <c r="AX56" s="32">
        <v>0</v>
      </c>
      <c r="AY56" s="32">
        <v>0</v>
      </c>
      <c r="AZ56" s="32">
        <v>0</v>
      </c>
      <c r="BA56" s="86">
        <v>0</v>
      </c>
      <c r="BB56" s="32">
        <v>0</v>
      </c>
      <c r="BC56" s="32">
        <v>0</v>
      </c>
      <c r="BD56" s="141">
        <v>0</v>
      </c>
      <c r="BE56" s="141">
        <v>0</v>
      </c>
      <c r="BF56" s="141">
        <v>0</v>
      </c>
      <c r="BG56" s="141">
        <v>0</v>
      </c>
      <c r="BH56" s="100">
        <v>0</v>
      </c>
    </row>
    <row r="57" spans="1:60" hidden="1">
      <c r="A57" s="29">
        <v>4700</v>
      </c>
      <c r="B57" s="36" t="s">
        <v>5</v>
      </c>
      <c r="C57" s="31">
        <v>4799</v>
      </c>
      <c r="D57" s="32">
        <v>2375</v>
      </c>
      <c r="E57" s="32">
        <v>2350</v>
      </c>
      <c r="F57" s="32">
        <v>2300</v>
      </c>
      <c r="G57" s="32">
        <v>2250</v>
      </c>
      <c r="H57" s="86">
        <v>2200</v>
      </c>
      <c r="I57" s="32">
        <v>2150</v>
      </c>
      <c r="J57" s="32">
        <v>2100</v>
      </c>
      <c r="K57" s="32">
        <v>2050</v>
      </c>
      <c r="L57" s="32">
        <v>2000</v>
      </c>
      <c r="M57" s="86">
        <v>1950</v>
      </c>
      <c r="N57" s="32">
        <v>1900</v>
      </c>
      <c r="O57" s="32">
        <v>1850</v>
      </c>
      <c r="P57" s="32">
        <v>1800</v>
      </c>
      <c r="Q57" s="32">
        <v>1750</v>
      </c>
      <c r="R57" s="86">
        <v>1700</v>
      </c>
      <c r="S57" s="32">
        <v>1650</v>
      </c>
      <c r="T57" s="32">
        <v>1600</v>
      </c>
      <c r="U57" s="32">
        <v>1550</v>
      </c>
      <c r="V57" s="32">
        <v>1500</v>
      </c>
      <c r="W57" s="86">
        <v>1450</v>
      </c>
      <c r="X57" s="32">
        <v>1400</v>
      </c>
      <c r="Y57" s="32">
        <v>1350</v>
      </c>
      <c r="Z57" s="32">
        <v>1300</v>
      </c>
      <c r="AA57" s="32">
        <v>1250</v>
      </c>
      <c r="AB57" s="86">
        <v>1200</v>
      </c>
      <c r="AC57" s="32">
        <v>1150</v>
      </c>
      <c r="AD57" s="32">
        <v>1100</v>
      </c>
      <c r="AE57" s="32">
        <v>1050</v>
      </c>
      <c r="AF57" s="32">
        <v>1000</v>
      </c>
      <c r="AG57" s="86">
        <v>950</v>
      </c>
      <c r="AH57" s="32">
        <v>900</v>
      </c>
      <c r="AI57" s="32">
        <v>850</v>
      </c>
      <c r="AJ57" s="32">
        <v>800</v>
      </c>
      <c r="AK57" s="32">
        <v>750</v>
      </c>
      <c r="AL57" s="86">
        <v>700</v>
      </c>
      <c r="AM57" s="32">
        <v>650</v>
      </c>
      <c r="AN57" s="32">
        <v>0</v>
      </c>
      <c r="AO57" s="32">
        <v>0</v>
      </c>
      <c r="AP57" s="32">
        <v>0</v>
      </c>
      <c r="AQ57" s="86">
        <v>0</v>
      </c>
      <c r="AR57" s="32">
        <v>0</v>
      </c>
      <c r="AS57" s="32">
        <v>0</v>
      </c>
      <c r="AT57" s="32">
        <v>0</v>
      </c>
      <c r="AU57" s="32">
        <v>0</v>
      </c>
      <c r="AV57" s="86">
        <v>0</v>
      </c>
      <c r="AW57" s="32">
        <v>0</v>
      </c>
      <c r="AX57" s="32">
        <v>0</v>
      </c>
      <c r="AY57" s="32">
        <v>0</v>
      </c>
      <c r="AZ57" s="32">
        <v>0</v>
      </c>
      <c r="BA57" s="86">
        <v>0</v>
      </c>
      <c r="BB57" s="32">
        <v>0</v>
      </c>
      <c r="BC57" s="32">
        <v>0</v>
      </c>
      <c r="BD57" s="141">
        <v>0</v>
      </c>
      <c r="BE57" s="141">
        <v>0</v>
      </c>
      <c r="BF57" s="141">
        <v>0</v>
      </c>
      <c r="BG57" s="141">
        <v>0</v>
      </c>
      <c r="BH57" s="100">
        <v>0</v>
      </c>
    </row>
    <row r="58" spans="1:60" hidden="1">
      <c r="A58" s="29">
        <v>4800</v>
      </c>
      <c r="B58" s="36" t="s">
        <v>5</v>
      </c>
      <c r="C58" s="31">
        <v>4899</v>
      </c>
      <c r="D58" s="32">
        <v>2425</v>
      </c>
      <c r="E58" s="32">
        <v>2400</v>
      </c>
      <c r="F58" s="32">
        <v>2350</v>
      </c>
      <c r="G58" s="32">
        <v>2300</v>
      </c>
      <c r="H58" s="86">
        <v>2250</v>
      </c>
      <c r="I58" s="32">
        <v>2200</v>
      </c>
      <c r="J58" s="32">
        <v>2150</v>
      </c>
      <c r="K58" s="32">
        <v>2100</v>
      </c>
      <c r="L58" s="32">
        <v>2050</v>
      </c>
      <c r="M58" s="86">
        <v>2000</v>
      </c>
      <c r="N58" s="32">
        <v>1950</v>
      </c>
      <c r="O58" s="32">
        <v>1900</v>
      </c>
      <c r="P58" s="32">
        <v>1850</v>
      </c>
      <c r="Q58" s="32">
        <v>1800</v>
      </c>
      <c r="R58" s="86">
        <v>1750</v>
      </c>
      <c r="S58" s="32">
        <v>1700</v>
      </c>
      <c r="T58" s="32">
        <v>1650</v>
      </c>
      <c r="U58" s="32">
        <v>1600</v>
      </c>
      <c r="V58" s="32">
        <v>1550</v>
      </c>
      <c r="W58" s="86">
        <v>1500</v>
      </c>
      <c r="X58" s="32">
        <v>1450</v>
      </c>
      <c r="Y58" s="32">
        <v>1400</v>
      </c>
      <c r="Z58" s="32">
        <v>1350</v>
      </c>
      <c r="AA58" s="32">
        <v>1300</v>
      </c>
      <c r="AB58" s="86">
        <v>1250</v>
      </c>
      <c r="AC58" s="32">
        <v>1200</v>
      </c>
      <c r="AD58" s="32">
        <v>1150</v>
      </c>
      <c r="AE58" s="32">
        <v>1100</v>
      </c>
      <c r="AF58" s="32">
        <v>1050</v>
      </c>
      <c r="AG58" s="86">
        <v>1000</v>
      </c>
      <c r="AH58" s="32">
        <v>950</v>
      </c>
      <c r="AI58" s="32">
        <v>900</v>
      </c>
      <c r="AJ58" s="32">
        <v>850</v>
      </c>
      <c r="AK58" s="32">
        <v>800</v>
      </c>
      <c r="AL58" s="86">
        <v>750</v>
      </c>
      <c r="AM58" s="32">
        <v>700</v>
      </c>
      <c r="AN58" s="32">
        <v>650</v>
      </c>
      <c r="AO58" s="32">
        <v>0</v>
      </c>
      <c r="AP58" s="32">
        <v>0</v>
      </c>
      <c r="AQ58" s="86">
        <v>0</v>
      </c>
      <c r="AR58" s="32">
        <v>0</v>
      </c>
      <c r="AS58" s="32">
        <v>0</v>
      </c>
      <c r="AT58" s="32">
        <v>0</v>
      </c>
      <c r="AU58" s="32">
        <v>0</v>
      </c>
      <c r="AV58" s="86">
        <v>0</v>
      </c>
      <c r="AW58" s="32">
        <v>0</v>
      </c>
      <c r="AX58" s="32">
        <v>0</v>
      </c>
      <c r="AY58" s="32">
        <v>0</v>
      </c>
      <c r="AZ58" s="32">
        <v>0</v>
      </c>
      <c r="BA58" s="86">
        <v>0</v>
      </c>
      <c r="BB58" s="32">
        <v>0</v>
      </c>
      <c r="BC58" s="32">
        <v>0</v>
      </c>
      <c r="BD58" s="141">
        <v>0</v>
      </c>
      <c r="BE58" s="141">
        <v>0</v>
      </c>
      <c r="BF58" s="141">
        <v>0</v>
      </c>
      <c r="BG58" s="141">
        <v>0</v>
      </c>
      <c r="BH58" s="100">
        <v>0</v>
      </c>
    </row>
    <row r="59" spans="1:60" hidden="1">
      <c r="A59" s="29">
        <v>4900</v>
      </c>
      <c r="B59" s="36" t="s">
        <v>5</v>
      </c>
      <c r="C59" s="31">
        <v>4999</v>
      </c>
      <c r="D59" s="32">
        <v>2475</v>
      </c>
      <c r="E59" s="32">
        <v>2450</v>
      </c>
      <c r="F59" s="32">
        <v>2400</v>
      </c>
      <c r="G59" s="32">
        <v>2350</v>
      </c>
      <c r="H59" s="86">
        <v>2300</v>
      </c>
      <c r="I59" s="32">
        <v>2250</v>
      </c>
      <c r="J59" s="32">
        <v>2200</v>
      </c>
      <c r="K59" s="32">
        <v>2150</v>
      </c>
      <c r="L59" s="32">
        <v>2100</v>
      </c>
      <c r="M59" s="86">
        <v>2050</v>
      </c>
      <c r="N59" s="32">
        <v>2000</v>
      </c>
      <c r="O59" s="32">
        <v>1950</v>
      </c>
      <c r="P59" s="32">
        <v>1900</v>
      </c>
      <c r="Q59" s="32">
        <v>1850</v>
      </c>
      <c r="R59" s="86">
        <v>1800</v>
      </c>
      <c r="S59" s="32">
        <v>1750</v>
      </c>
      <c r="T59" s="32">
        <v>1700</v>
      </c>
      <c r="U59" s="32">
        <v>1650</v>
      </c>
      <c r="V59" s="32">
        <v>1600</v>
      </c>
      <c r="W59" s="86">
        <v>1550</v>
      </c>
      <c r="X59" s="32">
        <v>1500</v>
      </c>
      <c r="Y59" s="32">
        <v>1450</v>
      </c>
      <c r="Z59" s="32">
        <v>1400</v>
      </c>
      <c r="AA59" s="32">
        <v>1350</v>
      </c>
      <c r="AB59" s="86">
        <v>1300</v>
      </c>
      <c r="AC59" s="32">
        <v>1250</v>
      </c>
      <c r="AD59" s="32">
        <v>1200</v>
      </c>
      <c r="AE59" s="32">
        <v>1150</v>
      </c>
      <c r="AF59" s="32">
        <v>1100</v>
      </c>
      <c r="AG59" s="86">
        <v>1050</v>
      </c>
      <c r="AH59" s="32">
        <v>1000</v>
      </c>
      <c r="AI59" s="32">
        <v>950</v>
      </c>
      <c r="AJ59" s="32">
        <v>900</v>
      </c>
      <c r="AK59" s="32">
        <v>850</v>
      </c>
      <c r="AL59" s="86">
        <v>800</v>
      </c>
      <c r="AM59" s="32">
        <v>750</v>
      </c>
      <c r="AN59" s="32">
        <v>700</v>
      </c>
      <c r="AO59" s="32">
        <v>650</v>
      </c>
      <c r="AP59" s="32">
        <v>0</v>
      </c>
      <c r="AQ59" s="86">
        <v>0</v>
      </c>
      <c r="AR59" s="32">
        <v>0</v>
      </c>
      <c r="AS59" s="32">
        <v>0</v>
      </c>
      <c r="AT59" s="32">
        <v>0</v>
      </c>
      <c r="AU59" s="32">
        <v>0</v>
      </c>
      <c r="AV59" s="86">
        <v>0</v>
      </c>
      <c r="AW59" s="32">
        <v>0</v>
      </c>
      <c r="AX59" s="32">
        <v>0</v>
      </c>
      <c r="AY59" s="32">
        <v>0</v>
      </c>
      <c r="AZ59" s="32">
        <v>0</v>
      </c>
      <c r="BA59" s="86">
        <v>0</v>
      </c>
      <c r="BB59" s="32">
        <v>0</v>
      </c>
      <c r="BC59" s="32">
        <v>0</v>
      </c>
      <c r="BD59" s="141">
        <v>0</v>
      </c>
      <c r="BE59" s="141">
        <v>0</v>
      </c>
      <c r="BF59" s="141">
        <v>0</v>
      </c>
      <c r="BG59" s="141">
        <v>0</v>
      </c>
      <c r="BH59" s="100">
        <v>0</v>
      </c>
    </row>
    <row r="60" spans="1:60" hidden="1">
      <c r="A60" s="79">
        <v>5000</v>
      </c>
      <c r="B60" s="80" t="s">
        <v>5</v>
      </c>
      <c r="C60" s="81">
        <v>5099</v>
      </c>
      <c r="D60" s="82">
        <v>2525</v>
      </c>
      <c r="E60" s="82">
        <v>2500</v>
      </c>
      <c r="F60" s="82">
        <v>2450</v>
      </c>
      <c r="G60" s="82">
        <v>2400</v>
      </c>
      <c r="H60" s="86">
        <v>2350</v>
      </c>
      <c r="I60" s="82">
        <v>2300</v>
      </c>
      <c r="J60" s="82">
        <v>2250</v>
      </c>
      <c r="K60" s="82">
        <v>2200</v>
      </c>
      <c r="L60" s="82">
        <v>2150</v>
      </c>
      <c r="M60" s="86">
        <v>2100</v>
      </c>
      <c r="N60" s="82">
        <v>2050</v>
      </c>
      <c r="O60" s="82">
        <v>2000</v>
      </c>
      <c r="P60" s="82">
        <v>1950</v>
      </c>
      <c r="Q60" s="82">
        <v>1900</v>
      </c>
      <c r="R60" s="86">
        <v>1850</v>
      </c>
      <c r="S60" s="82">
        <v>1800</v>
      </c>
      <c r="T60" s="82">
        <v>1750</v>
      </c>
      <c r="U60" s="82">
        <v>1700</v>
      </c>
      <c r="V60" s="82">
        <v>1650</v>
      </c>
      <c r="W60" s="86">
        <v>1600</v>
      </c>
      <c r="X60" s="82">
        <v>1550</v>
      </c>
      <c r="Y60" s="82">
        <v>1500</v>
      </c>
      <c r="Z60" s="82">
        <v>1450</v>
      </c>
      <c r="AA60" s="82">
        <v>1400</v>
      </c>
      <c r="AB60" s="86">
        <v>1350</v>
      </c>
      <c r="AC60" s="82">
        <v>1300</v>
      </c>
      <c r="AD60" s="82">
        <v>1250</v>
      </c>
      <c r="AE60" s="82">
        <v>1200</v>
      </c>
      <c r="AF60" s="82">
        <v>1150</v>
      </c>
      <c r="AG60" s="86">
        <v>1100</v>
      </c>
      <c r="AH60" s="82">
        <v>1050</v>
      </c>
      <c r="AI60" s="82">
        <v>1000</v>
      </c>
      <c r="AJ60" s="82">
        <v>950</v>
      </c>
      <c r="AK60" s="82">
        <v>900</v>
      </c>
      <c r="AL60" s="86">
        <v>850</v>
      </c>
      <c r="AM60" s="82">
        <v>800</v>
      </c>
      <c r="AN60" s="82">
        <v>750</v>
      </c>
      <c r="AO60" s="82">
        <v>700</v>
      </c>
      <c r="AP60" s="82">
        <v>650</v>
      </c>
      <c r="AQ60" s="86">
        <v>0</v>
      </c>
      <c r="AR60" s="82">
        <v>0</v>
      </c>
      <c r="AS60" s="82">
        <v>0</v>
      </c>
      <c r="AT60" s="82">
        <v>0</v>
      </c>
      <c r="AU60" s="82">
        <v>0</v>
      </c>
      <c r="AV60" s="86">
        <v>0</v>
      </c>
      <c r="AW60" s="82">
        <v>0</v>
      </c>
      <c r="AX60" s="82">
        <v>0</v>
      </c>
      <c r="AY60" s="82">
        <v>0</v>
      </c>
      <c r="AZ60" s="82">
        <v>0</v>
      </c>
      <c r="BA60" s="86">
        <v>0</v>
      </c>
      <c r="BB60" s="82">
        <v>0</v>
      </c>
      <c r="BC60" s="82">
        <v>0</v>
      </c>
      <c r="BD60" s="142">
        <v>0</v>
      </c>
      <c r="BE60" s="142">
        <v>0</v>
      </c>
      <c r="BF60" s="142">
        <v>0</v>
      </c>
      <c r="BG60" s="142">
        <v>0</v>
      </c>
      <c r="BH60" s="101">
        <v>0</v>
      </c>
    </row>
    <row r="61" spans="1:60" hidden="1">
      <c r="A61" s="29">
        <v>5100</v>
      </c>
      <c r="B61" s="36" t="s">
        <v>5</v>
      </c>
      <c r="C61" s="31">
        <v>5199</v>
      </c>
      <c r="D61" s="32">
        <v>2575</v>
      </c>
      <c r="E61" s="32">
        <v>2550</v>
      </c>
      <c r="F61" s="32">
        <v>2500</v>
      </c>
      <c r="G61" s="32">
        <v>2450</v>
      </c>
      <c r="H61" s="86">
        <v>2400</v>
      </c>
      <c r="I61" s="32">
        <v>2350</v>
      </c>
      <c r="J61" s="32">
        <v>2300</v>
      </c>
      <c r="K61" s="32">
        <v>2250</v>
      </c>
      <c r="L61" s="32">
        <v>2200</v>
      </c>
      <c r="M61" s="86">
        <v>2150</v>
      </c>
      <c r="N61" s="32">
        <v>2100</v>
      </c>
      <c r="O61" s="32">
        <v>2050</v>
      </c>
      <c r="P61" s="32">
        <v>2000</v>
      </c>
      <c r="Q61" s="32">
        <v>1950</v>
      </c>
      <c r="R61" s="86">
        <v>1900</v>
      </c>
      <c r="S61" s="32">
        <v>1850</v>
      </c>
      <c r="T61" s="32">
        <v>1800</v>
      </c>
      <c r="U61" s="32">
        <v>1750</v>
      </c>
      <c r="V61" s="32">
        <v>1700</v>
      </c>
      <c r="W61" s="86">
        <v>1650</v>
      </c>
      <c r="X61" s="32">
        <v>1600</v>
      </c>
      <c r="Y61" s="32">
        <v>1550</v>
      </c>
      <c r="Z61" s="32">
        <v>1500</v>
      </c>
      <c r="AA61" s="32">
        <v>1450</v>
      </c>
      <c r="AB61" s="86">
        <v>1400</v>
      </c>
      <c r="AC61" s="32">
        <v>1350</v>
      </c>
      <c r="AD61" s="32">
        <v>1300</v>
      </c>
      <c r="AE61" s="32">
        <v>1250</v>
      </c>
      <c r="AF61" s="32">
        <v>1200</v>
      </c>
      <c r="AG61" s="86">
        <v>1150</v>
      </c>
      <c r="AH61" s="32">
        <v>1100</v>
      </c>
      <c r="AI61" s="32">
        <v>1050</v>
      </c>
      <c r="AJ61" s="32">
        <v>1000</v>
      </c>
      <c r="AK61" s="32">
        <v>950</v>
      </c>
      <c r="AL61" s="86">
        <v>900</v>
      </c>
      <c r="AM61" s="32">
        <v>850</v>
      </c>
      <c r="AN61" s="32">
        <v>800</v>
      </c>
      <c r="AO61" s="32">
        <v>750</v>
      </c>
      <c r="AP61" s="32">
        <v>700</v>
      </c>
      <c r="AQ61" s="86">
        <v>650</v>
      </c>
      <c r="AR61" s="32">
        <v>0</v>
      </c>
      <c r="AS61" s="32">
        <v>0</v>
      </c>
      <c r="AT61" s="32">
        <v>0</v>
      </c>
      <c r="AU61" s="32">
        <v>0</v>
      </c>
      <c r="AV61" s="86">
        <v>0</v>
      </c>
      <c r="AW61" s="32">
        <v>0</v>
      </c>
      <c r="AX61" s="32">
        <v>0</v>
      </c>
      <c r="AY61" s="32">
        <v>0</v>
      </c>
      <c r="AZ61" s="32">
        <v>0</v>
      </c>
      <c r="BA61" s="86">
        <v>0</v>
      </c>
      <c r="BB61" s="32">
        <v>0</v>
      </c>
      <c r="BC61" s="32">
        <v>0</v>
      </c>
      <c r="BD61" s="141">
        <v>0</v>
      </c>
      <c r="BE61" s="141">
        <v>0</v>
      </c>
      <c r="BF61" s="141">
        <v>0</v>
      </c>
      <c r="BG61" s="141">
        <v>0</v>
      </c>
      <c r="BH61" s="100">
        <v>0</v>
      </c>
    </row>
    <row r="62" spans="1:60" hidden="1">
      <c r="A62" s="76">
        <v>5200</v>
      </c>
      <c r="B62" s="77" t="s">
        <v>5</v>
      </c>
      <c r="C62" s="31">
        <v>5299</v>
      </c>
      <c r="D62" s="32">
        <v>2625</v>
      </c>
      <c r="E62" s="32">
        <v>2600</v>
      </c>
      <c r="F62" s="32">
        <v>2550</v>
      </c>
      <c r="G62" s="32">
        <v>2500</v>
      </c>
      <c r="H62" s="86">
        <v>2450</v>
      </c>
      <c r="I62" s="32">
        <v>2400</v>
      </c>
      <c r="J62" s="32">
        <v>2350</v>
      </c>
      <c r="K62" s="32">
        <v>2300</v>
      </c>
      <c r="L62" s="32">
        <v>2250</v>
      </c>
      <c r="M62" s="86">
        <v>2200</v>
      </c>
      <c r="N62" s="32">
        <v>2150</v>
      </c>
      <c r="O62" s="32">
        <v>2100</v>
      </c>
      <c r="P62" s="32">
        <v>2050</v>
      </c>
      <c r="Q62" s="32">
        <v>2000</v>
      </c>
      <c r="R62" s="86">
        <v>1950</v>
      </c>
      <c r="S62" s="32">
        <v>1900</v>
      </c>
      <c r="T62" s="32">
        <v>1850</v>
      </c>
      <c r="U62" s="32">
        <v>1800</v>
      </c>
      <c r="V62" s="32">
        <v>1750</v>
      </c>
      <c r="W62" s="86">
        <v>1700</v>
      </c>
      <c r="X62" s="32">
        <v>1650</v>
      </c>
      <c r="Y62" s="32">
        <v>1600</v>
      </c>
      <c r="Z62" s="32">
        <v>1550</v>
      </c>
      <c r="AA62" s="32">
        <v>1500</v>
      </c>
      <c r="AB62" s="86">
        <v>1450</v>
      </c>
      <c r="AC62" s="32">
        <v>1400</v>
      </c>
      <c r="AD62" s="32">
        <v>1350</v>
      </c>
      <c r="AE62" s="32">
        <v>1300</v>
      </c>
      <c r="AF62" s="32">
        <v>1250</v>
      </c>
      <c r="AG62" s="86">
        <v>1200</v>
      </c>
      <c r="AH62" s="32">
        <v>1150</v>
      </c>
      <c r="AI62" s="32">
        <v>1100</v>
      </c>
      <c r="AJ62" s="32">
        <v>1050</v>
      </c>
      <c r="AK62" s="32">
        <v>1000</v>
      </c>
      <c r="AL62" s="86">
        <v>950</v>
      </c>
      <c r="AM62" s="32">
        <v>900</v>
      </c>
      <c r="AN62" s="32">
        <v>850</v>
      </c>
      <c r="AO62" s="32">
        <v>800</v>
      </c>
      <c r="AP62" s="32">
        <v>750</v>
      </c>
      <c r="AQ62" s="86">
        <v>700</v>
      </c>
      <c r="AR62" s="32">
        <v>650</v>
      </c>
      <c r="AS62" s="32">
        <v>0</v>
      </c>
      <c r="AT62" s="32">
        <v>0</v>
      </c>
      <c r="AU62" s="32">
        <v>0</v>
      </c>
      <c r="AV62" s="86">
        <v>0</v>
      </c>
      <c r="AW62" s="32">
        <v>0</v>
      </c>
      <c r="AX62" s="32">
        <v>0</v>
      </c>
      <c r="AY62" s="32">
        <v>0</v>
      </c>
      <c r="AZ62" s="32">
        <v>0</v>
      </c>
      <c r="BA62" s="86">
        <v>0</v>
      </c>
      <c r="BB62" s="32">
        <v>0</v>
      </c>
      <c r="BC62" s="32">
        <v>0</v>
      </c>
      <c r="BD62" s="141">
        <v>0</v>
      </c>
      <c r="BE62" s="141">
        <v>0</v>
      </c>
      <c r="BF62" s="141">
        <v>0</v>
      </c>
      <c r="BG62" s="141">
        <v>0</v>
      </c>
      <c r="BH62" s="100">
        <v>0</v>
      </c>
    </row>
    <row r="63" spans="1:60" hidden="1">
      <c r="A63" s="76">
        <v>5300</v>
      </c>
      <c r="B63" s="77" t="s">
        <v>5</v>
      </c>
      <c r="C63" s="31">
        <v>5399</v>
      </c>
      <c r="D63" s="32">
        <v>2675</v>
      </c>
      <c r="E63" s="32">
        <v>2650</v>
      </c>
      <c r="F63" s="32">
        <v>2600</v>
      </c>
      <c r="G63" s="32">
        <v>2550</v>
      </c>
      <c r="H63" s="86">
        <v>2500</v>
      </c>
      <c r="I63" s="32">
        <v>2450</v>
      </c>
      <c r="J63" s="32">
        <v>2400</v>
      </c>
      <c r="K63" s="32">
        <v>2350</v>
      </c>
      <c r="L63" s="32">
        <v>2300</v>
      </c>
      <c r="M63" s="86">
        <v>2250</v>
      </c>
      <c r="N63" s="32">
        <v>2200</v>
      </c>
      <c r="O63" s="32">
        <v>2150</v>
      </c>
      <c r="P63" s="32">
        <v>2100</v>
      </c>
      <c r="Q63" s="32">
        <v>2050</v>
      </c>
      <c r="R63" s="86">
        <v>2000</v>
      </c>
      <c r="S63" s="32">
        <v>1950</v>
      </c>
      <c r="T63" s="32">
        <v>1900</v>
      </c>
      <c r="U63" s="32">
        <v>1850</v>
      </c>
      <c r="V63" s="32">
        <v>1800</v>
      </c>
      <c r="W63" s="86">
        <v>1750</v>
      </c>
      <c r="X63" s="32">
        <v>1700</v>
      </c>
      <c r="Y63" s="32">
        <v>1650</v>
      </c>
      <c r="Z63" s="32">
        <v>1600</v>
      </c>
      <c r="AA63" s="32">
        <v>1550</v>
      </c>
      <c r="AB63" s="86">
        <v>1500</v>
      </c>
      <c r="AC63" s="32">
        <v>1450</v>
      </c>
      <c r="AD63" s="32">
        <v>1400</v>
      </c>
      <c r="AE63" s="32">
        <v>1350</v>
      </c>
      <c r="AF63" s="32">
        <v>1300</v>
      </c>
      <c r="AG63" s="86">
        <v>1250</v>
      </c>
      <c r="AH63" s="32">
        <v>1200</v>
      </c>
      <c r="AI63" s="32">
        <v>1150</v>
      </c>
      <c r="AJ63" s="32">
        <v>1100</v>
      </c>
      <c r="AK63" s="32">
        <v>1050</v>
      </c>
      <c r="AL63" s="86">
        <v>1000</v>
      </c>
      <c r="AM63" s="32">
        <v>950</v>
      </c>
      <c r="AN63" s="32">
        <v>900</v>
      </c>
      <c r="AO63" s="32">
        <v>850</v>
      </c>
      <c r="AP63" s="32">
        <v>800</v>
      </c>
      <c r="AQ63" s="86">
        <v>750</v>
      </c>
      <c r="AR63" s="32">
        <v>700</v>
      </c>
      <c r="AS63" s="32">
        <v>650</v>
      </c>
      <c r="AT63" s="32">
        <v>0</v>
      </c>
      <c r="AU63" s="32">
        <v>0</v>
      </c>
      <c r="AV63" s="86">
        <v>0</v>
      </c>
      <c r="AW63" s="32">
        <v>0</v>
      </c>
      <c r="AX63" s="32">
        <v>0</v>
      </c>
      <c r="AY63" s="32">
        <v>0</v>
      </c>
      <c r="AZ63" s="32">
        <v>0</v>
      </c>
      <c r="BA63" s="86">
        <v>0</v>
      </c>
      <c r="BB63" s="32">
        <v>0</v>
      </c>
      <c r="BC63" s="32">
        <v>0</v>
      </c>
      <c r="BD63" s="141">
        <v>0</v>
      </c>
      <c r="BE63" s="141">
        <v>0</v>
      </c>
      <c r="BF63" s="141">
        <v>0</v>
      </c>
      <c r="BG63" s="141">
        <v>0</v>
      </c>
      <c r="BH63" s="100">
        <v>0</v>
      </c>
    </row>
    <row r="64" spans="1:60" hidden="1">
      <c r="A64" s="76">
        <v>5400</v>
      </c>
      <c r="B64" s="77" t="s">
        <v>5</v>
      </c>
      <c r="C64" s="31">
        <v>5499</v>
      </c>
      <c r="D64" s="32">
        <v>2725</v>
      </c>
      <c r="E64" s="32">
        <v>2700</v>
      </c>
      <c r="F64" s="32">
        <v>2650</v>
      </c>
      <c r="G64" s="32">
        <v>2600</v>
      </c>
      <c r="H64" s="86">
        <v>2550</v>
      </c>
      <c r="I64" s="32">
        <v>2500</v>
      </c>
      <c r="J64" s="32">
        <v>2450</v>
      </c>
      <c r="K64" s="32">
        <v>2400</v>
      </c>
      <c r="L64" s="32">
        <v>2350</v>
      </c>
      <c r="M64" s="86">
        <v>2300</v>
      </c>
      <c r="N64" s="32">
        <v>2250</v>
      </c>
      <c r="O64" s="32">
        <v>2200</v>
      </c>
      <c r="P64" s="32">
        <v>2150</v>
      </c>
      <c r="Q64" s="32">
        <v>2100</v>
      </c>
      <c r="R64" s="86">
        <v>2050</v>
      </c>
      <c r="S64" s="32">
        <v>2000</v>
      </c>
      <c r="T64" s="32">
        <v>1950</v>
      </c>
      <c r="U64" s="32">
        <v>1900</v>
      </c>
      <c r="V64" s="32">
        <v>1850</v>
      </c>
      <c r="W64" s="86">
        <v>1800</v>
      </c>
      <c r="X64" s="32">
        <v>1750</v>
      </c>
      <c r="Y64" s="32">
        <v>1700</v>
      </c>
      <c r="Z64" s="32">
        <v>1650</v>
      </c>
      <c r="AA64" s="32">
        <v>1600</v>
      </c>
      <c r="AB64" s="86">
        <v>1550</v>
      </c>
      <c r="AC64" s="32">
        <v>1500</v>
      </c>
      <c r="AD64" s="32">
        <v>1450</v>
      </c>
      <c r="AE64" s="32">
        <v>1400</v>
      </c>
      <c r="AF64" s="32">
        <v>1350</v>
      </c>
      <c r="AG64" s="86">
        <v>1300</v>
      </c>
      <c r="AH64" s="32">
        <v>1250</v>
      </c>
      <c r="AI64" s="32">
        <v>1200</v>
      </c>
      <c r="AJ64" s="32">
        <v>1150</v>
      </c>
      <c r="AK64" s="32">
        <v>1100</v>
      </c>
      <c r="AL64" s="86">
        <v>1050</v>
      </c>
      <c r="AM64" s="32">
        <v>1000</v>
      </c>
      <c r="AN64" s="32">
        <v>950</v>
      </c>
      <c r="AO64" s="32">
        <v>900</v>
      </c>
      <c r="AP64" s="32">
        <v>850</v>
      </c>
      <c r="AQ64" s="86">
        <v>800</v>
      </c>
      <c r="AR64" s="32">
        <v>750</v>
      </c>
      <c r="AS64" s="32">
        <v>700</v>
      </c>
      <c r="AT64" s="32">
        <v>650</v>
      </c>
      <c r="AU64" s="32">
        <v>0</v>
      </c>
      <c r="AV64" s="86">
        <v>0</v>
      </c>
      <c r="AW64" s="32">
        <v>0</v>
      </c>
      <c r="AX64" s="32">
        <v>0</v>
      </c>
      <c r="AY64" s="32">
        <v>0</v>
      </c>
      <c r="AZ64" s="32">
        <v>0</v>
      </c>
      <c r="BA64" s="86">
        <v>0</v>
      </c>
      <c r="BB64" s="32">
        <v>0</v>
      </c>
      <c r="BC64" s="32">
        <v>0</v>
      </c>
      <c r="BD64" s="141">
        <v>0</v>
      </c>
      <c r="BE64" s="141">
        <v>0</v>
      </c>
      <c r="BF64" s="141">
        <v>0</v>
      </c>
      <c r="BG64" s="141">
        <v>0</v>
      </c>
      <c r="BH64" s="100">
        <v>0</v>
      </c>
    </row>
    <row r="65" spans="1:60" hidden="1">
      <c r="A65" s="79">
        <v>5500</v>
      </c>
      <c r="B65" s="95" t="s">
        <v>5</v>
      </c>
      <c r="C65" s="92">
        <v>5599</v>
      </c>
      <c r="D65" s="93">
        <v>2775</v>
      </c>
      <c r="E65" s="93">
        <v>2750</v>
      </c>
      <c r="F65" s="93">
        <v>2700</v>
      </c>
      <c r="G65" s="93">
        <v>2650</v>
      </c>
      <c r="H65" s="94">
        <v>2600</v>
      </c>
      <c r="I65" s="93">
        <v>2550</v>
      </c>
      <c r="J65" s="93">
        <v>2500</v>
      </c>
      <c r="K65" s="93">
        <v>2450</v>
      </c>
      <c r="L65" s="93">
        <v>2400</v>
      </c>
      <c r="M65" s="94">
        <v>2350</v>
      </c>
      <c r="N65" s="93">
        <v>2300</v>
      </c>
      <c r="O65" s="93">
        <v>2250</v>
      </c>
      <c r="P65" s="93">
        <v>2200</v>
      </c>
      <c r="Q65" s="93">
        <v>2150</v>
      </c>
      <c r="R65" s="94">
        <v>2100</v>
      </c>
      <c r="S65" s="93">
        <v>2050</v>
      </c>
      <c r="T65" s="93">
        <v>2000</v>
      </c>
      <c r="U65" s="93">
        <v>1950</v>
      </c>
      <c r="V65" s="93">
        <v>1900</v>
      </c>
      <c r="W65" s="94">
        <v>1850</v>
      </c>
      <c r="X65" s="93">
        <v>1800</v>
      </c>
      <c r="Y65" s="93">
        <v>1750</v>
      </c>
      <c r="Z65" s="93">
        <v>1700</v>
      </c>
      <c r="AA65" s="93">
        <v>1650</v>
      </c>
      <c r="AB65" s="94">
        <v>1600</v>
      </c>
      <c r="AC65" s="93">
        <v>1550</v>
      </c>
      <c r="AD65" s="93">
        <v>1500</v>
      </c>
      <c r="AE65" s="93">
        <v>1450</v>
      </c>
      <c r="AF65" s="93">
        <v>1400</v>
      </c>
      <c r="AG65" s="94">
        <v>1350</v>
      </c>
      <c r="AH65" s="93">
        <v>1300</v>
      </c>
      <c r="AI65" s="93">
        <v>1250</v>
      </c>
      <c r="AJ65" s="93">
        <v>1200</v>
      </c>
      <c r="AK65" s="93">
        <v>1150</v>
      </c>
      <c r="AL65" s="94">
        <v>1100</v>
      </c>
      <c r="AM65" s="93">
        <v>1050</v>
      </c>
      <c r="AN65" s="93">
        <v>1000</v>
      </c>
      <c r="AO65" s="93">
        <v>950</v>
      </c>
      <c r="AP65" s="93">
        <v>900</v>
      </c>
      <c r="AQ65" s="94">
        <v>850</v>
      </c>
      <c r="AR65" s="93">
        <v>800</v>
      </c>
      <c r="AS65" s="93">
        <v>750</v>
      </c>
      <c r="AT65" s="93">
        <v>700</v>
      </c>
      <c r="AU65" s="93">
        <v>650</v>
      </c>
      <c r="AV65" s="94">
        <v>0</v>
      </c>
      <c r="AW65" s="93">
        <v>0</v>
      </c>
      <c r="AX65" s="93">
        <v>0</v>
      </c>
      <c r="AY65" s="93">
        <v>0</v>
      </c>
      <c r="AZ65" s="93">
        <v>0</v>
      </c>
      <c r="BA65" s="94">
        <v>0</v>
      </c>
      <c r="BB65" s="93">
        <v>0</v>
      </c>
      <c r="BC65" s="93">
        <v>0</v>
      </c>
      <c r="BD65" s="143">
        <v>0</v>
      </c>
      <c r="BE65" s="143">
        <v>0</v>
      </c>
      <c r="BF65" s="143">
        <v>0</v>
      </c>
      <c r="BG65" s="143">
        <v>0</v>
      </c>
      <c r="BH65" s="102">
        <v>0</v>
      </c>
    </row>
    <row r="66" spans="1:60" hidden="1">
      <c r="A66" s="76">
        <v>5600</v>
      </c>
      <c r="B66" s="77" t="s">
        <v>5</v>
      </c>
      <c r="C66" s="31">
        <v>5699</v>
      </c>
      <c r="D66" s="32">
        <v>2825</v>
      </c>
      <c r="E66" s="32">
        <v>2800</v>
      </c>
      <c r="F66" s="32">
        <v>2750</v>
      </c>
      <c r="G66" s="32">
        <v>2700</v>
      </c>
      <c r="H66" s="86">
        <v>2650</v>
      </c>
      <c r="I66" s="32">
        <v>2600</v>
      </c>
      <c r="J66" s="32">
        <v>2550</v>
      </c>
      <c r="K66" s="32">
        <v>2500</v>
      </c>
      <c r="L66" s="32">
        <v>2450</v>
      </c>
      <c r="M66" s="86">
        <v>2400</v>
      </c>
      <c r="N66" s="32">
        <v>2350</v>
      </c>
      <c r="O66" s="32">
        <v>2300</v>
      </c>
      <c r="P66" s="32">
        <v>2250</v>
      </c>
      <c r="Q66" s="32">
        <v>2200</v>
      </c>
      <c r="R66" s="86">
        <v>2150</v>
      </c>
      <c r="S66" s="32">
        <v>2100</v>
      </c>
      <c r="T66" s="32">
        <v>2050</v>
      </c>
      <c r="U66" s="32">
        <v>2000</v>
      </c>
      <c r="V66" s="32">
        <v>1950</v>
      </c>
      <c r="W66" s="86">
        <v>1900</v>
      </c>
      <c r="X66" s="32">
        <v>1850</v>
      </c>
      <c r="Y66" s="32">
        <v>1800</v>
      </c>
      <c r="Z66" s="32">
        <v>1750</v>
      </c>
      <c r="AA66" s="32">
        <v>1700</v>
      </c>
      <c r="AB66" s="86">
        <v>1650</v>
      </c>
      <c r="AC66" s="32">
        <v>1600</v>
      </c>
      <c r="AD66" s="32">
        <v>1550</v>
      </c>
      <c r="AE66" s="32">
        <v>1500</v>
      </c>
      <c r="AF66" s="32">
        <v>1450</v>
      </c>
      <c r="AG66" s="86">
        <v>1400</v>
      </c>
      <c r="AH66" s="32">
        <v>1350</v>
      </c>
      <c r="AI66" s="32">
        <v>1300</v>
      </c>
      <c r="AJ66" s="32">
        <v>1250</v>
      </c>
      <c r="AK66" s="32">
        <v>1200</v>
      </c>
      <c r="AL66" s="86">
        <v>1150</v>
      </c>
      <c r="AM66" s="32">
        <v>1100</v>
      </c>
      <c r="AN66" s="32">
        <v>1050</v>
      </c>
      <c r="AO66" s="32">
        <v>1000</v>
      </c>
      <c r="AP66" s="32">
        <v>950</v>
      </c>
      <c r="AQ66" s="86">
        <v>900</v>
      </c>
      <c r="AR66" s="32">
        <v>850</v>
      </c>
      <c r="AS66" s="32">
        <v>800</v>
      </c>
      <c r="AT66" s="32">
        <v>750</v>
      </c>
      <c r="AU66" s="32">
        <v>700</v>
      </c>
      <c r="AV66" s="86">
        <v>650</v>
      </c>
      <c r="AW66" s="32">
        <v>0</v>
      </c>
      <c r="AX66" s="32">
        <v>0</v>
      </c>
      <c r="AY66" s="32">
        <v>0</v>
      </c>
      <c r="AZ66" s="32">
        <v>0</v>
      </c>
      <c r="BA66" s="86">
        <v>0</v>
      </c>
      <c r="BB66" s="32">
        <v>0</v>
      </c>
      <c r="BC66" s="32">
        <v>0</v>
      </c>
      <c r="BD66" s="141">
        <v>0</v>
      </c>
      <c r="BE66" s="141">
        <v>0</v>
      </c>
      <c r="BF66" s="141">
        <v>0</v>
      </c>
      <c r="BG66" s="141">
        <v>0</v>
      </c>
      <c r="BH66" s="100">
        <v>0</v>
      </c>
    </row>
    <row r="67" spans="1:60" hidden="1">
      <c r="A67" s="76">
        <v>5700</v>
      </c>
      <c r="B67" s="77" t="s">
        <v>5</v>
      </c>
      <c r="C67" s="169">
        <v>5799</v>
      </c>
      <c r="D67" s="170">
        <v>2875</v>
      </c>
      <c r="E67" s="170">
        <v>2850</v>
      </c>
      <c r="F67" s="170">
        <v>2800</v>
      </c>
      <c r="G67" s="170">
        <v>2750</v>
      </c>
      <c r="H67" s="83">
        <v>2700</v>
      </c>
      <c r="I67" s="170">
        <v>2650</v>
      </c>
      <c r="J67" s="170">
        <v>2600</v>
      </c>
      <c r="K67" s="170">
        <v>2550</v>
      </c>
      <c r="L67" s="170">
        <v>2500</v>
      </c>
      <c r="M67" s="83">
        <v>2450</v>
      </c>
      <c r="N67" s="170">
        <v>2400</v>
      </c>
      <c r="O67" s="170">
        <v>2350</v>
      </c>
      <c r="P67" s="170">
        <v>2300</v>
      </c>
      <c r="Q67" s="170">
        <v>2250</v>
      </c>
      <c r="R67" s="83">
        <v>2200</v>
      </c>
      <c r="S67" s="170">
        <v>2150</v>
      </c>
      <c r="T67" s="170">
        <v>2100</v>
      </c>
      <c r="U67" s="170">
        <v>2050</v>
      </c>
      <c r="V67" s="170">
        <v>2000</v>
      </c>
      <c r="W67" s="83">
        <v>1950</v>
      </c>
      <c r="X67" s="170">
        <v>1900</v>
      </c>
      <c r="Y67" s="170">
        <v>1850</v>
      </c>
      <c r="Z67" s="170">
        <v>1800</v>
      </c>
      <c r="AA67" s="170">
        <v>1750</v>
      </c>
      <c r="AB67" s="83">
        <v>1700</v>
      </c>
      <c r="AC67" s="170">
        <v>1650</v>
      </c>
      <c r="AD67" s="170">
        <v>1600</v>
      </c>
      <c r="AE67" s="170">
        <v>1550</v>
      </c>
      <c r="AF67" s="170">
        <v>1500</v>
      </c>
      <c r="AG67" s="83">
        <v>1450</v>
      </c>
      <c r="AH67" s="170">
        <v>1400</v>
      </c>
      <c r="AI67" s="170">
        <v>1350</v>
      </c>
      <c r="AJ67" s="170">
        <v>1300</v>
      </c>
      <c r="AK67" s="170">
        <v>1250</v>
      </c>
      <c r="AL67" s="83">
        <v>1200</v>
      </c>
      <c r="AM67" s="170">
        <v>1150</v>
      </c>
      <c r="AN67" s="170">
        <v>1100</v>
      </c>
      <c r="AO67" s="170">
        <v>1050</v>
      </c>
      <c r="AP67" s="170">
        <v>1000</v>
      </c>
      <c r="AQ67" s="83">
        <v>950</v>
      </c>
      <c r="AR67" s="170">
        <v>900</v>
      </c>
      <c r="AS67" s="170">
        <v>850</v>
      </c>
      <c r="AT67" s="170">
        <v>800</v>
      </c>
      <c r="AU67" s="170">
        <v>750</v>
      </c>
      <c r="AV67" s="83">
        <v>700</v>
      </c>
      <c r="AW67" s="170">
        <v>650</v>
      </c>
      <c r="AX67" s="170">
        <v>0</v>
      </c>
      <c r="AY67" s="170">
        <v>0</v>
      </c>
      <c r="AZ67" s="170">
        <v>0</v>
      </c>
      <c r="BA67" s="83">
        <v>0</v>
      </c>
      <c r="BB67" s="170">
        <v>0</v>
      </c>
      <c r="BC67" s="170">
        <v>0</v>
      </c>
      <c r="BD67" s="192">
        <v>0</v>
      </c>
      <c r="BE67" s="192">
        <v>0</v>
      </c>
      <c r="BF67" s="192">
        <v>0</v>
      </c>
      <c r="BG67" s="192">
        <v>0</v>
      </c>
      <c r="BH67" s="193">
        <v>0</v>
      </c>
    </row>
    <row r="68" spans="1:60" hidden="1">
      <c r="A68" s="76">
        <v>5800</v>
      </c>
      <c r="B68" s="77" t="s">
        <v>5</v>
      </c>
      <c r="C68" s="169">
        <v>5899</v>
      </c>
      <c r="D68" s="170">
        <v>2925</v>
      </c>
      <c r="E68" s="170">
        <v>2900</v>
      </c>
      <c r="F68" s="170">
        <v>2850</v>
      </c>
      <c r="G68" s="170">
        <v>2800</v>
      </c>
      <c r="H68" s="83">
        <v>2750</v>
      </c>
      <c r="I68" s="170">
        <v>2700</v>
      </c>
      <c r="J68" s="170">
        <v>2650</v>
      </c>
      <c r="K68" s="170">
        <v>2600</v>
      </c>
      <c r="L68" s="170">
        <v>2550</v>
      </c>
      <c r="M68" s="83">
        <v>2500</v>
      </c>
      <c r="N68" s="170">
        <v>2450</v>
      </c>
      <c r="O68" s="170">
        <v>2400</v>
      </c>
      <c r="P68" s="170">
        <v>2350</v>
      </c>
      <c r="Q68" s="170">
        <v>2300</v>
      </c>
      <c r="R68" s="83">
        <v>2250</v>
      </c>
      <c r="S68" s="170">
        <v>2200</v>
      </c>
      <c r="T68" s="170">
        <v>2150</v>
      </c>
      <c r="U68" s="170">
        <v>2100</v>
      </c>
      <c r="V68" s="170">
        <v>2050</v>
      </c>
      <c r="W68" s="83">
        <v>2000</v>
      </c>
      <c r="X68" s="170">
        <v>1950</v>
      </c>
      <c r="Y68" s="170">
        <v>1900</v>
      </c>
      <c r="Z68" s="170">
        <v>1850</v>
      </c>
      <c r="AA68" s="170">
        <v>1800</v>
      </c>
      <c r="AB68" s="83">
        <v>1750</v>
      </c>
      <c r="AC68" s="170">
        <v>1700</v>
      </c>
      <c r="AD68" s="170">
        <v>1650</v>
      </c>
      <c r="AE68" s="170">
        <v>1600</v>
      </c>
      <c r="AF68" s="170">
        <v>1550</v>
      </c>
      <c r="AG68" s="83">
        <v>1500</v>
      </c>
      <c r="AH68" s="170">
        <v>1450</v>
      </c>
      <c r="AI68" s="170">
        <v>1400</v>
      </c>
      <c r="AJ68" s="170">
        <v>1350</v>
      </c>
      <c r="AK68" s="170">
        <v>1300</v>
      </c>
      <c r="AL68" s="83">
        <v>1250</v>
      </c>
      <c r="AM68" s="170">
        <v>1200</v>
      </c>
      <c r="AN68" s="170">
        <v>1150</v>
      </c>
      <c r="AO68" s="170">
        <v>1100</v>
      </c>
      <c r="AP68" s="170">
        <v>1050</v>
      </c>
      <c r="AQ68" s="83">
        <v>1000</v>
      </c>
      <c r="AR68" s="170">
        <v>950</v>
      </c>
      <c r="AS68" s="170">
        <v>900</v>
      </c>
      <c r="AT68" s="170">
        <v>850</v>
      </c>
      <c r="AU68" s="170">
        <v>800</v>
      </c>
      <c r="AV68" s="83">
        <v>750</v>
      </c>
      <c r="AW68" s="170">
        <v>700</v>
      </c>
      <c r="AX68" s="170">
        <v>650</v>
      </c>
      <c r="AY68" s="170">
        <v>0</v>
      </c>
      <c r="AZ68" s="170">
        <v>0</v>
      </c>
      <c r="BA68" s="83">
        <v>0</v>
      </c>
      <c r="BB68" s="170">
        <v>0</v>
      </c>
      <c r="BC68" s="170">
        <v>0</v>
      </c>
      <c r="BD68" s="192">
        <v>0</v>
      </c>
      <c r="BE68" s="192">
        <v>0</v>
      </c>
      <c r="BF68" s="192">
        <v>0</v>
      </c>
      <c r="BG68" s="192">
        <v>0</v>
      </c>
      <c r="BH68" s="193">
        <v>0</v>
      </c>
    </row>
    <row r="69" spans="1:60" hidden="1">
      <c r="A69" s="76">
        <v>5900</v>
      </c>
      <c r="B69" s="77" t="s">
        <v>5</v>
      </c>
      <c r="C69" s="169">
        <v>5999</v>
      </c>
      <c r="D69" s="170">
        <v>2975</v>
      </c>
      <c r="E69" s="170">
        <v>2950</v>
      </c>
      <c r="F69" s="170">
        <v>2900</v>
      </c>
      <c r="G69" s="170">
        <v>2850</v>
      </c>
      <c r="H69" s="83">
        <v>2800</v>
      </c>
      <c r="I69" s="170">
        <v>2750</v>
      </c>
      <c r="J69" s="170">
        <v>2700</v>
      </c>
      <c r="K69" s="170">
        <v>2650</v>
      </c>
      <c r="L69" s="170">
        <v>2600</v>
      </c>
      <c r="M69" s="83">
        <v>2550</v>
      </c>
      <c r="N69" s="170">
        <v>2500</v>
      </c>
      <c r="O69" s="170">
        <v>2450</v>
      </c>
      <c r="P69" s="170">
        <v>2400</v>
      </c>
      <c r="Q69" s="170">
        <v>2350</v>
      </c>
      <c r="R69" s="83">
        <v>2300</v>
      </c>
      <c r="S69" s="170">
        <v>2250</v>
      </c>
      <c r="T69" s="170">
        <v>2200</v>
      </c>
      <c r="U69" s="170">
        <v>2150</v>
      </c>
      <c r="V69" s="170">
        <v>2100</v>
      </c>
      <c r="W69" s="83">
        <v>2050</v>
      </c>
      <c r="X69" s="170">
        <v>2000</v>
      </c>
      <c r="Y69" s="170">
        <v>1950</v>
      </c>
      <c r="Z69" s="170">
        <v>1900</v>
      </c>
      <c r="AA69" s="170">
        <v>1850</v>
      </c>
      <c r="AB69" s="83">
        <v>1800</v>
      </c>
      <c r="AC69" s="170">
        <v>1750</v>
      </c>
      <c r="AD69" s="170">
        <v>1700</v>
      </c>
      <c r="AE69" s="170">
        <v>1650</v>
      </c>
      <c r="AF69" s="170">
        <v>1600</v>
      </c>
      <c r="AG69" s="83">
        <v>1550</v>
      </c>
      <c r="AH69" s="170">
        <v>1500</v>
      </c>
      <c r="AI69" s="170">
        <v>1450</v>
      </c>
      <c r="AJ69" s="170">
        <v>1400</v>
      </c>
      <c r="AK69" s="170">
        <v>1350</v>
      </c>
      <c r="AL69" s="83">
        <v>1300</v>
      </c>
      <c r="AM69" s="170">
        <v>1250</v>
      </c>
      <c r="AN69" s="170">
        <v>1200</v>
      </c>
      <c r="AO69" s="170">
        <v>1150</v>
      </c>
      <c r="AP69" s="170">
        <v>1100</v>
      </c>
      <c r="AQ69" s="83">
        <v>1050</v>
      </c>
      <c r="AR69" s="170">
        <v>1000</v>
      </c>
      <c r="AS69" s="170">
        <v>950</v>
      </c>
      <c r="AT69" s="170">
        <v>900</v>
      </c>
      <c r="AU69" s="170">
        <v>850</v>
      </c>
      <c r="AV69" s="83">
        <v>800</v>
      </c>
      <c r="AW69" s="170">
        <v>750</v>
      </c>
      <c r="AX69" s="170">
        <v>700</v>
      </c>
      <c r="AY69" s="170">
        <v>650</v>
      </c>
      <c r="AZ69" s="170">
        <v>0</v>
      </c>
      <c r="BA69" s="83">
        <v>0</v>
      </c>
      <c r="BB69" s="170">
        <v>0</v>
      </c>
      <c r="BC69" s="170">
        <v>0</v>
      </c>
      <c r="BD69" s="192">
        <v>0</v>
      </c>
      <c r="BE69" s="192">
        <v>0</v>
      </c>
      <c r="BF69" s="192">
        <v>0</v>
      </c>
      <c r="BG69" s="192">
        <v>0</v>
      </c>
      <c r="BH69" s="193">
        <v>0</v>
      </c>
    </row>
    <row r="70" spans="1:60" hidden="1">
      <c r="A70" s="76">
        <v>6000</v>
      </c>
      <c r="B70" s="77" t="s">
        <v>5</v>
      </c>
      <c r="C70" s="169">
        <v>6094</v>
      </c>
      <c r="D70" s="170">
        <v>3023.5</v>
      </c>
      <c r="E70" s="170">
        <v>2998.5</v>
      </c>
      <c r="F70" s="170">
        <v>2948.5</v>
      </c>
      <c r="G70" s="170">
        <v>2898.5</v>
      </c>
      <c r="H70" s="83">
        <v>2848.5</v>
      </c>
      <c r="I70" s="170">
        <v>2798.5</v>
      </c>
      <c r="J70" s="170">
        <v>2748.5</v>
      </c>
      <c r="K70" s="170">
        <v>2698.5</v>
      </c>
      <c r="L70" s="170">
        <v>2648.5</v>
      </c>
      <c r="M70" s="83">
        <v>2598.5</v>
      </c>
      <c r="N70" s="170">
        <v>2548.5</v>
      </c>
      <c r="O70" s="170">
        <v>2498.5</v>
      </c>
      <c r="P70" s="170">
        <v>2448.5</v>
      </c>
      <c r="Q70" s="170">
        <v>2398.5</v>
      </c>
      <c r="R70" s="83">
        <v>2348.5</v>
      </c>
      <c r="S70" s="170">
        <v>2298.5</v>
      </c>
      <c r="T70" s="170">
        <v>2248.5</v>
      </c>
      <c r="U70" s="170">
        <v>2198.5</v>
      </c>
      <c r="V70" s="170">
        <v>2148.5</v>
      </c>
      <c r="W70" s="83">
        <v>2098.5</v>
      </c>
      <c r="X70" s="170">
        <v>2048.5</v>
      </c>
      <c r="Y70" s="170">
        <v>1998.5</v>
      </c>
      <c r="Z70" s="170">
        <v>1948.5</v>
      </c>
      <c r="AA70" s="170">
        <v>1898.5</v>
      </c>
      <c r="AB70" s="83">
        <v>1848.5</v>
      </c>
      <c r="AC70" s="170">
        <v>1798.5</v>
      </c>
      <c r="AD70" s="170">
        <v>1748.5</v>
      </c>
      <c r="AE70" s="170">
        <v>1698.5</v>
      </c>
      <c r="AF70" s="170">
        <v>1648.5</v>
      </c>
      <c r="AG70" s="83">
        <v>1598.5</v>
      </c>
      <c r="AH70" s="170">
        <v>1548.5</v>
      </c>
      <c r="AI70" s="170">
        <v>1498.5</v>
      </c>
      <c r="AJ70" s="170">
        <v>1448.5</v>
      </c>
      <c r="AK70" s="170">
        <v>1398.5</v>
      </c>
      <c r="AL70" s="83">
        <v>1348.5</v>
      </c>
      <c r="AM70" s="170">
        <v>1298.5</v>
      </c>
      <c r="AN70" s="170">
        <v>1248.5</v>
      </c>
      <c r="AO70" s="170">
        <v>1198.5</v>
      </c>
      <c r="AP70" s="170">
        <v>1148.5</v>
      </c>
      <c r="AQ70" s="83">
        <v>1098.5</v>
      </c>
      <c r="AR70" s="170">
        <v>1048.5</v>
      </c>
      <c r="AS70" s="170">
        <v>998.5</v>
      </c>
      <c r="AT70" s="170">
        <v>948.5</v>
      </c>
      <c r="AU70" s="170">
        <v>898.5</v>
      </c>
      <c r="AV70" s="83">
        <v>848.5</v>
      </c>
      <c r="AW70" s="170">
        <v>798.5</v>
      </c>
      <c r="AX70" s="170">
        <v>748.5</v>
      </c>
      <c r="AY70" s="170">
        <v>698.5</v>
      </c>
      <c r="AZ70" s="170">
        <v>648.5</v>
      </c>
      <c r="BA70" s="83">
        <v>0</v>
      </c>
      <c r="BB70" s="170">
        <v>0</v>
      </c>
      <c r="BC70" s="170">
        <v>0</v>
      </c>
      <c r="BD70" s="192">
        <v>0</v>
      </c>
      <c r="BE70" s="192">
        <v>0</v>
      </c>
      <c r="BF70" s="192">
        <v>0</v>
      </c>
      <c r="BG70" s="192">
        <v>0</v>
      </c>
      <c r="BH70" s="193">
        <v>0</v>
      </c>
    </row>
    <row r="71" spans="1:60" ht="13.5" hidden="1" thickBot="1">
      <c r="A71" s="90">
        <v>6095</v>
      </c>
      <c r="B71" s="91" t="s">
        <v>5</v>
      </c>
      <c r="C71" s="96">
        <v>999999</v>
      </c>
      <c r="D71" s="97">
        <v>3047.5</v>
      </c>
      <c r="E71" s="97">
        <v>3022.5</v>
      </c>
      <c r="F71" s="97">
        <v>2972.5</v>
      </c>
      <c r="G71" s="97">
        <v>2922.5</v>
      </c>
      <c r="H71" s="87">
        <v>2872.5</v>
      </c>
      <c r="I71" s="97">
        <v>2822.5</v>
      </c>
      <c r="J71" s="97">
        <v>2772.5</v>
      </c>
      <c r="K71" s="97">
        <v>2722.5</v>
      </c>
      <c r="L71" s="97">
        <v>2672.5</v>
      </c>
      <c r="M71" s="87">
        <v>2622.5</v>
      </c>
      <c r="N71" s="97">
        <v>2572.5</v>
      </c>
      <c r="O71" s="97">
        <v>2522.5</v>
      </c>
      <c r="P71" s="97">
        <v>2472.5</v>
      </c>
      <c r="Q71" s="97">
        <v>2422.5</v>
      </c>
      <c r="R71" s="87">
        <v>2372.5</v>
      </c>
      <c r="S71" s="97">
        <v>2322.5</v>
      </c>
      <c r="T71" s="97">
        <v>2272.5</v>
      </c>
      <c r="U71" s="97">
        <v>2222.5</v>
      </c>
      <c r="V71" s="97">
        <v>2172.5</v>
      </c>
      <c r="W71" s="87">
        <v>2122.5</v>
      </c>
      <c r="X71" s="97">
        <v>2072.5</v>
      </c>
      <c r="Y71" s="97">
        <v>2022.5</v>
      </c>
      <c r="Z71" s="97">
        <v>1972.5</v>
      </c>
      <c r="AA71" s="97">
        <v>1922.5</v>
      </c>
      <c r="AB71" s="87">
        <v>1872.5</v>
      </c>
      <c r="AC71" s="97">
        <v>1822.5</v>
      </c>
      <c r="AD71" s="97">
        <v>1772.5</v>
      </c>
      <c r="AE71" s="97">
        <v>1722.5</v>
      </c>
      <c r="AF71" s="97">
        <v>1672.5</v>
      </c>
      <c r="AG71" s="87">
        <v>1622.5</v>
      </c>
      <c r="AH71" s="97">
        <v>1572.5</v>
      </c>
      <c r="AI71" s="97">
        <v>1522.5</v>
      </c>
      <c r="AJ71" s="97">
        <v>1472.5</v>
      </c>
      <c r="AK71" s="97">
        <v>1422.5</v>
      </c>
      <c r="AL71" s="87">
        <v>1372.5</v>
      </c>
      <c r="AM71" s="97">
        <v>1322.5</v>
      </c>
      <c r="AN71" s="97">
        <v>1272.5</v>
      </c>
      <c r="AO71" s="97">
        <v>1222.5</v>
      </c>
      <c r="AP71" s="97">
        <v>1172.5</v>
      </c>
      <c r="AQ71" s="87">
        <v>1122.5</v>
      </c>
      <c r="AR71" s="97">
        <v>1072.5</v>
      </c>
      <c r="AS71" s="97">
        <v>1022.5</v>
      </c>
      <c r="AT71" s="97">
        <v>972.5</v>
      </c>
      <c r="AU71" s="97">
        <v>922.5</v>
      </c>
      <c r="AV71" s="87">
        <v>872.5</v>
      </c>
      <c r="AW71" s="97">
        <v>822.5</v>
      </c>
      <c r="AX71" s="97">
        <v>772.5</v>
      </c>
      <c r="AY71" s="97">
        <v>722.5</v>
      </c>
      <c r="AZ71" s="97">
        <v>672.5</v>
      </c>
      <c r="BA71" s="87">
        <v>622.5</v>
      </c>
      <c r="BB71" s="97">
        <v>0</v>
      </c>
      <c r="BC71" s="97">
        <v>0</v>
      </c>
      <c r="BD71" s="144">
        <v>0</v>
      </c>
      <c r="BE71" s="144">
        <v>0</v>
      </c>
      <c r="BF71" s="144">
        <v>0</v>
      </c>
      <c r="BG71" s="144">
        <v>0</v>
      </c>
      <c r="BH71" s="103">
        <v>0</v>
      </c>
    </row>
    <row r="72" spans="1:60" hidden="1">
      <c r="A72" s="37"/>
      <c r="B72" s="38"/>
      <c r="C72" s="37"/>
      <c r="D72" s="39"/>
      <c r="E72" s="39"/>
      <c r="F72" s="39"/>
      <c r="G72" s="39"/>
      <c r="H72" s="39"/>
      <c r="I72" s="8"/>
      <c r="J72" s="39"/>
      <c r="K72" s="39"/>
      <c r="L72" s="39"/>
      <c r="M72" s="39"/>
      <c r="N72" s="39"/>
      <c r="O72" s="39"/>
      <c r="P72" s="39"/>
      <c r="Q72" s="39"/>
      <c r="R72" s="39"/>
      <c r="S72" s="39"/>
      <c r="T72" s="39"/>
      <c r="U72" s="39"/>
      <c r="V72" s="39"/>
      <c r="W72" s="39"/>
      <c r="X72" s="39"/>
      <c r="Y72" s="39"/>
      <c r="Z72" s="39"/>
      <c r="AA72" s="39"/>
      <c r="AB72" s="39"/>
      <c r="AC72" s="39"/>
      <c r="AD72" s="39"/>
      <c r="AE72" s="39"/>
      <c r="AF72" s="39"/>
      <c r="AG72" s="40"/>
      <c r="AH72" s="40"/>
      <c r="AI72" s="40"/>
      <c r="AJ72" s="41"/>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row>
    <row r="73" spans="1:60" hidden="1">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9"/>
      <c r="AI73" s="9"/>
    </row>
    <row r="74" spans="1:60" hidden="1">
      <c r="D74" s="8"/>
      <c r="E74" s="8"/>
      <c r="F74" s="8"/>
      <c r="G74" s="8"/>
      <c r="H74" s="8"/>
      <c r="J74" s="8"/>
      <c r="K74" s="8"/>
      <c r="L74" s="8"/>
      <c r="M74" s="8"/>
      <c r="N74" s="8"/>
      <c r="O74" s="8"/>
      <c r="P74" s="8"/>
      <c r="Q74" s="8"/>
      <c r="R74" s="8"/>
      <c r="S74" s="8"/>
      <c r="T74" s="8"/>
      <c r="U74" s="8"/>
      <c r="V74" s="8"/>
      <c r="W74" s="8"/>
      <c r="X74" s="8"/>
      <c r="Y74" s="8"/>
      <c r="Z74" s="8"/>
      <c r="AA74" s="8"/>
      <c r="AB74" s="8"/>
      <c r="AC74" s="8"/>
      <c r="AD74" s="8"/>
      <c r="AE74" s="8"/>
      <c r="AF74" s="8"/>
      <c r="AG74" s="9"/>
      <c r="AH74" s="9"/>
      <c r="AI74" s="9"/>
    </row>
    <row r="75" spans="1:60" hidden="1">
      <c r="D75" s="8"/>
      <c r="E75" s="8"/>
      <c r="F75" s="8"/>
      <c r="G75" s="8"/>
      <c r="H75" s="8"/>
      <c r="J75" s="8"/>
      <c r="K75" s="8"/>
      <c r="L75" s="8"/>
      <c r="M75" s="8"/>
      <c r="N75" s="8"/>
      <c r="O75" s="8"/>
      <c r="P75" s="8"/>
      <c r="Q75" s="8"/>
      <c r="R75" s="8"/>
      <c r="S75" s="8"/>
      <c r="T75" s="8"/>
      <c r="U75" s="8"/>
      <c r="V75" s="8"/>
      <c r="W75" s="8"/>
      <c r="X75" s="8"/>
      <c r="Y75" s="8"/>
      <c r="Z75" s="8"/>
      <c r="AA75" s="8"/>
      <c r="AB75" s="8"/>
      <c r="AC75" s="8"/>
      <c r="AD75" s="8"/>
      <c r="AE75" s="8"/>
      <c r="AF75" s="8"/>
      <c r="AG75" s="9"/>
      <c r="AH75" s="9"/>
      <c r="AI75" s="9"/>
    </row>
    <row r="76" spans="1:60" ht="18" hidden="1">
      <c r="I76" s="4"/>
      <c r="T76" s="10" t="s">
        <v>0</v>
      </c>
      <c r="AG76" s="2"/>
    </row>
    <row r="77" spans="1:60" hidden="1">
      <c r="I77" s="4"/>
      <c r="AG77" s="2"/>
    </row>
    <row r="78" spans="1:60" hidden="1">
      <c r="A78" s="5"/>
      <c r="B78" s="13"/>
      <c r="C78" s="5"/>
      <c r="D78" s="4"/>
      <c r="E78" s="4"/>
      <c r="F78" s="4"/>
      <c r="G78" s="4"/>
      <c r="H78" s="4"/>
      <c r="I78" s="4"/>
      <c r="J78" s="4"/>
      <c r="K78" s="4"/>
      <c r="L78" s="4"/>
      <c r="M78" s="4"/>
      <c r="N78" s="4"/>
      <c r="O78" s="4"/>
      <c r="P78" s="4"/>
      <c r="Q78" s="4"/>
      <c r="R78" s="4"/>
      <c r="S78" s="4"/>
      <c r="T78" s="4"/>
      <c r="U78" s="4"/>
      <c r="V78" s="4"/>
      <c r="W78" s="4"/>
      <c r="X78" s="4"/>
      <c r="Y78" s="4"/>
      <c r="Z78" s="4"/>
      <c r="AA78" s="4"/>
      <c r="AB78" s="3"/>
      <c r="AG78" s="2"/>
    </row>
    <row r="79" spans="1:60" hidden="1">
      <c r="A79" s="5"/>
      <c r="B79" s="13"/>
      <c r="C79" s="5"/>
      <c r="D79" s="4"/>
      <c r="E79" s="4"/>
      <c r="F79" s="4"/>
      <c r="G79" s="4"/>
      <c r="H79" s="4"/>
      <c r="I79" s="4"/>
      <c r="J79" s="4"/>
      <c r="K79" s="4"/>
      <c r="L79" s="4"/>
      <c r="M79" s="4"/>
      <c r="N79" s="4"/>
      <c r="O79" s="4"/>
      <c r="P79" s="4"/>
      <c r="Q79" s="4"/>
      <c r="R79" s="4"/>
      <c r="S79" s="4"/>
      <c r="T79" s="4"/>
      <c r="U79" s="4"/>
      <c r="V79" s="4"/>
      <c r="W79" s="4"/>
      <c r="X79" s="4"/>
      <c r="Y79" s="4"/>
      <c r="Z79" s="4"/>
      <c r="AA79" s="4"/>
      <c r="AB79" s="3"/>
      <c r="AG79" s="2"/>
    </row>
    <row r="80" spans="1:60" hidden="1">
      <c r="A80" s="5"/>
      <c r="B80" s="13"/>
      <c r="C80" s="5"/>
      <c r="D80" s="4"/>
      <c r="E80" s="4"/>
      <c r="F80" s="4"/>
      <c r="G80" s="4"/>
      <c r="H80" s="4"/>
      <c r="I80" s="4"/>
      <c r="J80" s="4"/>
      <c r="K80" s="4"/>
      <c r="L80" s="4"/>
      <c r="M80" s="4"/>
      <c r="N80" s="4"/>
      <c r="O80" s="4"/>
      <c r="P80" s="4"/>
      <c r="Q80" s="4"/>
      <c r="R80" s="4"/>
      <c r="S80" s="4"/>
      <c r="T80" s="4"/>
      <c r="U80" s="4"/>
      <c r="V80" s="4"/>
      <c r="W80" s="4"/>
      <c r="X80" s="4"/>
      <c r="Y80" s="4"/>
      <c r="Z80" s="4"/>
      <c r="AA80" s="4"/>
      <c r="AB80" s="3"/>
      <c r="AG80" s="2"/>
    </row>
    <row r="81" spans="1:33" hidden="1">
      <c r="A81" s="5"/>
      <c r="B81" s="13"/>
      <c r="C81" s="5"/>
      <c r="D81" s="4"/>
      <c r="E81" s="4"/>
      <c r="F81" s="4"/>
      <c r="G81" s="4"/>
      <c r="H81" s="4"/>
      <c r="I81" s="4"/>
      <c r="J81" s="4"/>
      <c r="K81" s="4"/>
      <c r="L81" s="4"/>
      <c r="M81" s="4"/>
      <c r="N81" s="4"/>
      <c r="O81" s="4"/>
      <c r="P81" s="4"/>
      <c r="Q81" s="4"/>
      <c r="R81" s="4"/>
      <c r="S81" s="4"/>
      <c r="T81" s="4"/>
      <c r="U81" s="4"/>
      <c r="V81" s="4"/>
      <c r="W81" s="4"/>
      <c r="X81" s="4"/>
      <c r="Y81" s="4"/>
      <c r="Z81" s="4"/>
      <c r="AA81" s="4"/>
      <c r="AB81" s="3"/>
      <c r="AG81" s="2"/>
    </row>
    <row r="82" spans="1:33" hidden="1">
      <c r="A82" s="5"/>
      <c r="B82" s="13"/>
      <c r="C82" s="5"/>
      <c r="D82" s="4"/>
      <c r="E82" s="4"/>
      <c r="F82" s="4"/>
      <c r="G82" s="4"/>
      <c r="H82" s="4"/>
      <c r="I82" s="4"/>
      <c r="J82" s="4"/>
      <c r="K82" s="4"/>
      <c r="L82" s="4"/>
      <c r="M82" s="4"/>
      <c r="N82" s="4"/>
      <c r="O82" s="4"/>
      <c r="P82" s="4"/>
      <c r="Q82" s="4"/>
      <c r="R82" s="4"/>
      <c r="S82" s="4"/>
      <c r="T82" s="4"/>
      <c r="U82" s="4"/>
      <c r="V82" s="4"/>
      <c r="W82" s="4"/>
      <c r="X82" s="4"/>
      <c r="Y82" s="4"/>
      <c r="Z82" s="4"/>
      <c r="AA82" s="4"/>
      <c r="AB82" s="3"/>
      <c r="AG82" s="2"/>
    </row>
    <row r="83" spans="1:33" hidden="1">
      <c r="A83" s="5"/>
      <c r="B83" s="13"/>
      <c r="C83" s="5"/>
      <c r="D83" s="4"/>
      <c r="E83" s="4"/>
      <c r="F83" s="4"/>
      <c r="G83" s="4"/>
      <c r="H83" s="4"/>
      <c r="I83" s="4"/>
      <c r="J83" s="4"/>
      <c r="K83" s="4"/>
      <c r="L83" s="4"/>
      <c r="M83" s="4"/>
      <c r="N83" s="4"/>
      <c r="O83" s="4"/>
      <c r="P83" s="4"/>
      <c r="Q83" s="4"/>
      <c r="R83" s="4"/>
      <c r="S83" s="4"/>
      <c r="T83" s="4"/>
      <c r="U83" s="4"/>
      <c r="V83" s="4"/>
      <c r="W83" s="4"/>
      <c r="X83" s="4"/>
      <c r="Y83" s="4"/>
      <c r="Z83" s="4"/>
      <c r="AA83" s="4"/>
      <c r="AB83" s="3"/>
      <c r="AG83" s="2"/>
    </row>
    <row r="84" spans="1:33" hidden="1">
      <c r="A84" s="5"/>
      <c r="B84" s="13"/>
      <c r="C84" s="5"/>
      <c r="D84" s="4"/>
      <c r="E84" s="4"/>
      <c r="F84" s="4"/>
      <c r="G84" s="4"/>
      <c r="H84" s="4"/>
      <c r="I84" s="4"/>
      <c r="J84" s="4"/>
      <c r="K84" s="4"/>
      <c r="L84" s="4"/>
      <c r="M84" s="4"/>
      <c r="N84" s="4"/>
      <c r="O84" s="4"/>
      <c r="P84" s="4"/>
      <c r="Q84" s="4"/>
      <c r="R84" s="4"/>
      <c r="S84" s="4"/>
      <c r="T84" s="4"/>
      <c r="U84" s="4"/>
      <c r="V84" s="4"/>
      <c r="W84" s="4"/>
      <c r="X84" s="4"/>
      <c r="Y84" s="4"/>
      <c r="Z84" s="4"/>
      <c r="AA84" s="4"/>
      <c r="AB84" s="3"/>
      <c r="AG84" s="2"/>
    </row>
    <row r="85" spans="1:33" hidden="1">
      <c r="A85" s="5"/>
      <c r="B85" s="13"/>
      <c r="C85" s="5"/>
      <c r="D85" s="4"/>
      <c r="E85" s="4"/>
      <c r="F85" s="4"/>
      <c r="G85" s="4"/>
      <c r="H85" s="4"/>
      <c r="I85" s="4"/>
      <c r="J85" s="4"/>
      <c r="K85" s="4"/>
      <c r="L85" s="4"/>
      <c r="M85" s="4"/>
      <c r="N85" s="4"/>
      <c r="O85" s="4"/>
      <c r="P85" s="4"/>
      <c r="Q85" s="4"/>
      <c r="R85" s="4"/>
      <c r="S85" s="4"/>
      <c r="T85" s="4"/>
      <c r="U85" s="4"/>
      <c r="V85" s="4"/>
      <c r="W85" s="4"/>
      <c r="X85" s="4"/>
      <c r="Y85" s="4"/>
      <c r="Z85" s="4"/>
      <c r="AA85" s="4"/>
      <c r="AB85" s="3"/>
      <c r="AG85" s="2"/>
    </row>
    <row r="86" spans="1:33" hidden="1">
      <c r="A86" s="5"/>
      <c r="B86" s="13"/>
      <c r="C86" s="5"/>
      <c r="D86" s="4"/>
      <c r="E86" s="4"/>
      <c r="F86" s="4"/>
      <c r="G86" s="4"/>
      <c r="H86" s="4"/>
      <c r="I86" s="4"/>
      <c r="J86" s="4"/>
      <c r="K86" s="4"/>
      <c r="L86" s="4"/>
      <c r="M86" s="4"/>
      <c r="N86" s="4"/>
      <c r="O86" s="4"/>
      <c r="P86" s="4"/>
      <c r="Q86" s="4"/>
      <c r="R86" s="4"/>
      <c r="S86" s="4"/>
      <c r="T86" s="4"/>
      <c r="U86" s="4"/>
      <c r="V86" s="4"/>
      <c r="W86" s="4"/>
      <c r="X86" s="4"/>
      <c r="Y86" s="4"/>
      <c r="Z86" s="4"/>
      <c r="AA86" s="4"/>
      <c r="AB86" s="3"/>
      <c r="AG86" s="2"/>
    </row>
    <row r="87" spans="1:33" hidden="1">
      <c r="A87" s="5"/>
      <c r="B87" s="13"/>
      <c r="C87" s="5"/>
      <c r="D87" s="4"/>
      <c r="E87" s="4"/>
      <c r="F87" s="4"/>
      <c r="G87" s="4"/>
      <c r="H87" s="4"/>
      <c r="I87" s="4"/>
      <c r="J87" s="4"/>
      <c r="K87" s="4"/>
      <c r="L87" s="4"/>
      <c r="M87" s="4"/>
      <c r="N87" s="4"/>
      <c r="O87" s="4"/>
      <c r="P87" s="4"/>
      <c r="Q87" s="4"/>
      <c r="R87" s="4"/>
      <c r="S87" s="4"/>
      <c r="T87" s="4"/>
      <c r="U87" s="4"/>
      <c r="V87" s="4"/>
      <c r="W87" s="4"/>
      <c r="X87" s="4"/>
      <c r="Y87" s="4"/>
      <c r="Z87" s="4"/>
      <c r="AA87" s="4"/>
      <c r="AB87" s="3"/>
      <c r="AG87" s="2"/>
    </row>
    <row r="88" spans="1:33" hidden="1">
      <c r="A88" s="5"/>
      <c r="B88" s="13"/>
      <c r="C88" s="5"/>
      <c r="D88" s="4"/>
      <c r="E88" s="4"/>
      <c r="F88" s="4"/>
      <c r="G88" s="4"/>
      <c r="H88" s="4"/>
      <c r="I88" s="4"/>
      <c r="J88" s="4"/>
      <c r="K88" s="4"/>
      <c r="L88" s="4"/>
      <c r="M88" s="4"/>
      <c r="N88" s="4"/>
      <c r="O88" s="4"/>
      <c r="P88" s="4"/>
      <c r="Q88" s="4"/>
      <c r="R88" s="4"/>
      <c r="S88" s="4"/>
      <c r="T88" s="4"/>
      <c r="U88" s="4"/>
      <c r="V88" s="4"/>
      <c r="W88" s="4"/>
      <c r="X88" s="4"/>
      <c r="Y88" s="4"/>
      <c r="Z88" s="4"/>
      <c r="AA88" s="4"/>
      <c r="AB88" s="3"/>
      <c r="AG88" s="2"/>
    </row>
    <row r="89" spans="1:33" hidden="1">
      <c r="A89" s="5"/>
      <c r="B89" s="13"/>
      <c r="C89" s="5"/>
      <c r="D89" s="4"/>
      <c r="E89" s="4"/>
      <c r="F89" s="4"/>
      <c r="G89" s="4"/>
      <c r="H89" s="4"/>
      <c r="I89" s="4"/>
      <c r="J89" s="4"/>
      <c r="K89" s="4"/>
      <c r="L89" s="4"/>
      <c r="M89" s="4"/>
      <c r="N89" s="4"/>
      <c r="O89" s="4"/>
      <c r="P89" s="4"/>
      <c r="Q89" s="4"/>
      <c r="R89" s="4"/>
      <c r="S89" s="4"/>
      <c r="T89" s="4"/>
      <c r="U89" s="4"/>
      <c r="V89" s="4"/>
      <c r="W89" s="4"/>
      <c r="X89" s="4"/>
      <c r="Y89" s="4"/>
      <c r="Z89" s="4"/>
      <c r="AA89" s="4"/>
      <c r="AB89" s="3"/>
      <c r="AG89" s="2"/>
    </row>
    <row r="90" spans="1:33" hidden="1">
      <c r="A90" s="5"/>
      <c r="B90" s="13"/>
      <c r="C90" s="5"/>
      <c r="D90" s="4"/>
      <c r="E90" s="4"/>
      <c r="F90" s="4"/>
      <c r="G90" s="4"/>
      <c r="H90" s="4"/>
      <c r="I90" s="4"/>
      <c r="J90" s="4"/>
      <c r="K90" s="4"/>
      <c r="L90" s="4"/>
      <c r="M90" s="4"/>
      <c r="N90" s="4"/>
      <c r="O90" s="4"/>
      <c r="P90" s="4"/>
      <c r="Q90" s="4"/>
      <c r="R90" s="4"/>
      <c r="S90" s="4"/>
      <c r="T90" s="4"/>
      <c r="U90" s="4"/>
      <c r="V90" s="4"/>
      <c r="W90" s="4"/>
      <c r="X90" s="4"/>
      <c r="Y90" s="4"/>
      <c r="Z90" s="4"/>
      <c r="AA90" s="4"/>
      <c r="AB90" s="3"/>
      <c r="AG90" s="2"/>
    </row>
    <row r="91" spans="1:33" hidden="1">
      <c r="A91" s="5"/>
      <c r="B91" s="13"/>
      <c r="C91" s="5"/>
      <c r="D91" s="4"/>
      <c r="E91" s="4"/>
      <c r="F91" s="4"/>
      <c r="G91" s="4"/>
      <c r="H91" s="4"/>
      <c r="I91" s="4"/>
      <c r="J91" s="4"/>
      <c r="K91" s="4"/>
      <c r="L91" s="4"/>
      <c r="M91" s="4"/>
      <c r="N91" s="4"/>
      <c r="O91" s="4"/>
      <c r="P91" s="4"/>
      <c r="Q91" s="4"/>
      <c r="R91" s="4"/>
      <c r="S91" s="4"/>
      <c r="T91" s="4"/>
      <c r="U91" s="4"/>
      <c r="V91" s="4"/>
      <c r="W91" s="4"/>
      <c r="X91" s="4"/>
      <c r="Y91" s="4"/>
      <c r="Z91" s="4"/>
      <c r="AA91" s="4"/>
      <c r="AB91" s="3"/>
      <c r="AG91" s="2"/>
    </row>
    <row r="92" spans="1:33" hidden="1">
      <c r="A92" s="5"/>
      <c r="B92" s="13"/>
      <c r="C92" s="5"/>
      <c r="D92" s="4"/>
      <c r="E92" s="4"/>
      <c r="F92" s="4"/>
      <c r="G92" s="4"/>
      <c r="H92" s="4"/>
      <c r="I92" s="4"/>
      <c r="J92" s="4"/>
      <c r="K92" s="4"/>
      <c r="L92" s="4"/>
      <c r="M92" s="4"/>
      <c r="N92" s="4"/>
      <c r="O92" s="4"/>
      <c r="P92" s="4"/>
      <c r="Q92" s="4"/>
      <c r="R92" s="4"/>
      <c r="S92" s="4"/>
      <c r="T92" s="4"/>
      <c r="U92" s="4"/>
      <c r="V92" s="4"/>
      <c r="W92" s="4"/>
      <c r="X92" s="4"/>
      <c r="Y92" s="4"/>
      <c r="Z92" s="4"/>
      <c r="AA92" s="4"/>
      <c r="AB92" s="3"/>
      <c r="AG92" s="2"/>
    </row>
    <row r="93" spans="1:33" hidden="1">
      <c r="A93" s="5"/>
      <c r="B93" s="13"/>
      <c r="C93" s="5"/>
      <c r="D93" s="4"/>
      <c r="E93" s="4"/>
      <c r="F93" s="4"/>
      <c r="G93" s="4"/>
      <c r="H93" s="4"/>
      <c r="I93" s="4"/>
      <c r="J93" s="4"/>
      <c r="K93" s="4"/>
      <c r="L93" s="4"/>
      <c r="M93" s="4"/>
      <c r="N93" s="4"/>
      <c r="O93" s="4"/>
      <c r="P93" s="4"/>
      <c r="Q93" s="4"/>
      <c r="R93" s="4"/>
      <c r="S93" s="4"/>
      <c r="T93" s="4"/>
      <c r="U93" s="4"/>
      <c r="V93" s="4"/>
      <c r="W93" s="4"/>
      <c r="X93" s="4"/>
      <c r="Y93" s="4"/>
      <c r="Z93" s="4"/>
      <c r="AA93" s="4"/>
      <c r="AB93" s="3"/>
      <c r="AG93" s="2"/>
    </row>
    <row r="94" spans="1:33" hidden="1">
      <c r="A94" s="5"/>
      <c r="B94" s="13"/>
      <c r="C94" s="5"/>
      <c r="D94" s="4"/>
      <c r="E94" s="4"/>
      <c r="F94" s="4"/>
      <c r="G94" s="4"/>
      <c r="H94" s="4"/>
      <c r="I94" s="4"/>
      <c r="J94" s="4"/>
      <c r="K94" s="4"/>
      <c r="L94" s="4"/>
      <c r="M94" s="4"/>
      <c r="N94" s="4"/>
      <c r="O94" s="4"/>
      <c r="P94" s="4"/>
      <c r="Q94" s="4"/>
      <c r="R94" s="4"/>
      <c r="S94" s="4"/>
      <c r="T94" s="4"/>
      <c r="U94" s="4"/>
      <c r="V94" s="4"/>
      <c r="W94" s="4"/>
      <c r="X94" s="4"/>
      <c r="Y94" s="4"/>
      <c r="Z94" s="4"/>
      <c r="AA94" s="4"/>
      <c r="AB94" s="3"/>
      <c r="AG94" s="2"/>
    </row>
    <row r="95" spans="1:33" hidden="1">
      <c r="A95" s="5"/>
      <c r="B95" s="13"/>
      <c r="C95" s="5"/>
      <c r="D95" s="4"/>
      <c r="E95" s="4"/>
      <c r="F95" s="4"/>
      <c r="G95" s="4"/>
      <c r="H95" s="4"/>
      <c r="I95" s="4"/>
      <c r="J95" s="4"/>
      <c r="K95" s="4"/>
      <c r="L95" s="4"/>
      <c r="M95" s="4"/>
      <c r="N95" s="4"/>
      <c r="O95" s="4"/>
      <c r="P95" s="4"/>
      <c r="Q95" s="4"/>
      <c r="R95" s="4"/>
      <c r="S95" s="4"/>
      <c r="T95" s="4"/>
      <c r="U95" s="4"/>
      <c r="V95" s="4"/>
      <c r="W95" s="4"/>
      <c r="X95" s="4"/>
      <c r="Y95" s="4"/>
      <c r="Z95" s="4"/>
      <c r="AA95" s="4"/>
      <c r="AB95" s="3"/>
      <c r="AG95" s="2"/>
    </row>
    <row r="96" spans="1:33" hidden="1">
      <c r="A96" s="5"/>
      <c r="B96" s="13"/>
      <c r="C96" s="5"/>
      <c r="D96" s="4"/>
      <c r="E96" s="4"/>
      <c r="F96" s="4"/>
      <c r="G96" s="4"/>
      <c r="H96" s="4"/>
      <c r="I96" s="4"/>
      <c r="J96" s="4"/>
      <c r="K96" s="4"/>
      <c r="L96" s="4"/>
      <c r="M96" s="4"/>
      <c r="N96" s="4"/>
      <c r="O96" s="4"/>
      <c r="P96" s="4"/>
      <c r="Q96" s="4"/>
      <c r="R96" s="4"/>
      <c r="S96" s="4"/>
      <c r="T96" s="4"/>
      <c r="U96" s="4"/>
      <c r="V96" s="4"/>
      <c r="W96" s="4"/>
      <c r="X96" s="4"/>
      <c r="Y96" s="4"/>
      <c r="Z96" s="4"/>
      <c r="AA96" s="4"/>
      <c r="AB96" s="3"/>
      <c r="AG96" s="2"/>
    </row>
    <row r="97" spans="1:33" hidden="1">
      <c r="A97" s="5"/>
      <c r="B97" s="13"/>
      <c r="C97" s="5"/>
      <c r="D97" s="4"/>
      <c r="E97" s="4"/>
      <c r="F97" s="4"/>
      <c r="G97" s="4"/>
      <c r="H97" s="4"/>
      <c r="I97" s="4"/>
      <c r="J97" s="4"/>
      <c r="K97" s="4"/>
      <c r="L97" s="4"/>
      <c r="M97" s="4"/>
      <c r="N97" s="4"/>
      <c r="O97" s="4"/>
      <c r="P97" s="4"/>
      <c r="Q97" s="4"/>
      <c r="R97" s="4"/>
      <c r="S97" s="4"/>
      <c r="T97" s="4"/>
      <c r="U97" s="4"/>
      <c r="V97" s="4"/>
      <c r="W97" s="4"/>
      <c r="X97" s="4"/>
      <c r="Y97" s="4"/>
      <c r="Z97" s="4"/>
      <c r="AA97" s="4"/>
      <c r="AB97" s="3"/>
      <c r="AG97" s="2"/>
    </row>
    <row r="98" spans="1:33" hidden="1">
      <c r="A98" s="5"/>
      <c r="B98" s="13"/>
      <c r="C98" s="5"/>
      <c r="D98" s="4"/>
      <c r="E98" s="4"/>
      <c r="F98" s="4"/>
      <c r="G98" s="4"/>
      <c r="H98" s="4"/>
      <c r="I98" s="4"/>
      <c r="J98" s="4"/>
      <c r="K98" s="4"/>
      <c r="L98" s="4"/>
      <c r="M98" s="4"/>
      <c r="N98" s="4"/>
      <c r="O98" s="4"/>
      <c r="P98" s="4"/>
      <c r="Q98" s="4"/>
      <c r="R98" s="4"/>
      <c r="S98" s="4"/>
      <c r="T98" s="4"/>
      <c r="U98" s="4"/>
      <c r="V98" s="4"/>
      <c r="W98" s="4"/>
      <c r="X98" s="4"/>
      <c r="Y98" s="4"/>
      <c r="Z98" s="4"/>
      <c r="AA98" s="4"/>
      <c r="AB98" s="3"/>
      <c r="AG98" s="2"/>
    </row>
    <row r="99" spans="1:33" hidden="1">
      <c r="A99" s="5"/>
      <c r="B99" s="13"/>
      <c r="C99" s="5"/>
      <c r="D99" s="4"/>
      <c r="E99" s="4"/>
      <c r="F99" s="4"/>
      <c r="G99" s="4"/>
      <c r="H99" s="4"/>
      <c r="I99" s="4"/>
      <c r="J99" s="4"/>
      <c r="K99" s="4"/>
      <c r="L99" s="4"/>
      <c r="M99" s="4"/>
      <c r="N99" s="4"/>
      <c r="O99" s="4"/>
      <c r="P99" s="4"/>
      <c r="Q99" s="4"/>
      <c r="R99" s="4"/>
      <c r="S99" s="4"/>
      <c r="T99" s="4"/>
      <c r="U99" s="4"/>
      <c r="V99" s="4"/>
      <c r="W99" s="4"/>
      <c r="X99" s="4"/>
      <c r="Y99" s="4"/>
      <c r="Z99" s="4"/>
      <c r="AA99" s="4"/>
      <c r="AB99" s="3"/>
      <c r="AG99" s="2"/>
    </row>
    <row r="100" spans="1:33" hidden="1">
      <c r="A100" s="5"/>
      <c r="B100" s="13"/>
      <c r="C100" s="5"/>
      <c r="D100" s="4"/>
      <c r="E100" s="4"/>
      <c r="F100" s="4"/>
      <c r="G100" s="4"/>
      <c r="H100" s="4"/>
      <c r="I100" s="4"/>
      <c r="J100" s="4"/>
      <c r="K100" s="4"/>
      <c r="L100" s="4"/>
      <c r="M100" s="4"/>
      <c r="N100" s="4"/>
      <c r="O100" s="4"/>
      <c r="P100" s="4"/>
      <c r="Q100" s="4"/>
      <c r="R100" s="4"/>
      <c r="S100" s="4"/>
      <c r="T100" s="4"/>
      <c r="U100" s="4"/>
      <c r="V100" s="4"/>
      <c r="W100" s="4"/>
      <c r="X100" s="4"/>
      <c r="Y100" s="4"/>
      <c r="Z100" s="4"/>
      <c r="AA100" s="4"/>
      <c r="AB100" s="3"/>
      <c r="AG100" s="2"/>
    </row>
    <row r="101" spans="1:33">
      <c r="A101" s="5"/>
      <c r="B101" s="13"/>
      <c r="C101" s="5"/>
      <c r="D101" s="4"/>
      <c r="E101" s="4"/>
      <c r="F101" s="4"/>
      <c r="G101" s="4"/>
      <c r="H101" s="4"/>
      <c r="I101" s="4"/>
      <c r="J101" s="4"/>
      <c r="K101" s="4"/>
      <c r="L101" s="4"/>
      <c r="M101" s="4"/>
      <c r="N101" s="4"/>
      <c r="O101" s="4"/>
      <c r="P101" s="4"/>
      <c r="Q101" s="4"/>
      <c r="R101" s="4"/>
      <c r="S101" s="4"/>
      <c r="T101" s="4"/>
      <c r="U101" s="4"/>
      <c r="V101" s="4"/>
      <c r="W101" s="4"/>
      <c r="X101" s="4"/>
      <c r="Y101" s="4"/>
      <c r="Z101" s="4"/>
      <c r="AA101" s="4"/>
      <c r="AB101" s="3"/>
      <c r="AG101" s="2"/>
    </row>
    <row r="102" spans="1:33">
      <c r="A102" s="5"/>
      <c r="B102" s="13"/>
      <c r="C102" s="5"/>
      <c r="D102" s="4"/>
      <c r="E102" s="4"/>
      <c r="F102" s="4"/>
      <c r="G102" s="4"/>
      <c r="H102" s="4"/>
      <c r="I102" s="4"/>
      <c r="J102" s="4"/>
      <c r="K102" s="4"/>
      <c r="L102" s="4"/>
      <c r="M102" s="4"/>
      <c r="N102" s="4"/>
      <c r="O102" s="4"/>
      <c r="P102" s="4"/>
      <c r="Q102" s="4"/>
      <c r="R102" s="4"/>
      <c r="S102" s="4"/>
      <c r="T102" s="4"/>
      <c r="U102" s="4"/>
      <c r="V102" s="4"/>
      <c r="W102" s="4"/>
      <c r="X102" s="4"/>
      <c r="Y102" s="4"/>
      <c r="Z102" s="4"/>
      <c r="AA102" s="4"/>
      <c r="AB102" s="3"/>
      <c r="AG102" s="2"/>
    </row>
    <row r="103" spans="1:33">
      <c r="A103" s="5"/>
      <c r="B103" s="13"/>
      <c r="C103" s="5"/>
      <c r="D103" s="4"/>
      <c r="E103" s="4"/>
      <c r="F103" s="4"/>
      <c r="G103" s="4"/>
      <c r="H103" s="4"/>
      <c r="I103" s="4"/>
      <c r="J103" s="4"/>
      <c r="K103" s="4"/>
      <c r="L103" s="4"/>
      <c r="M103" s="4"/>
      <c r="N103" s="4"/>
      <c r="O103" s="4"/>
      <c r="P103" s="4"/>
      <c r="Q103" s="4"/>
      <c r="R103" s="4"/>
      <c r="S103" s="4"/>
      <c r="T103" s="4"/>
      <c r="U103" s="4"/>
      <c r="V103" s="4"/>
      <c r="W103" s="4"/>
      <c r="X103" s="4"/>
      <c r="Y103" s="4"/>
      <c r="Z103" s="4"/>
      <c r="AA103" s="4"/>
      <c r="AB103" s="3"/>
      <c r="AG103" s="2"/>
    </row>
    <row r="104" spans="1:33">
      <c r="A104" s="5"/>
      <c r="B104" s="13"/>
      <c r="C104" s="5"/>
      <c r="D104" s="4"/>
      <c r="E104" s="4"/>
      <c r="F104" s="4"/>
      <c r="G104" s="4"/>
      <c r="H104" s="4"/>
      <c r="I104" s="4"/>
      <c r="J104" s="4"/>
      <c r="K104" s="4"/>
      <c r="L104" s="4"/>
      <c r="M104" s="4"/>
      <c r="N104" s="4"/>
      <c r="O104" s="4"/>
      <c r="P104" s="4"/>
      <c r="Q104" s="4"/>
      <c r="R104" s="4"/>
      <c r="S104" s="4"/>
      <c r="T104" s="4"/>
      <c r="U104" s="4"/>
      <c r="V104" s="4"/>
      <c r="W104" s="4"/>
      <c r="X104" s="4"/>
      <c r="Y104" s="4"/>
      <c r="Z104" s="4"/>
      <c r="AA104" s="4"/>
      <c r="AB104" s="3"/>
      <c r="AG104" s="2"/>
    </row>
    <row r="105" spans="1:33">
      <c r="A105" s="5"/>
      <c r="B105" s="13"/>
      <c r="C105" s="5"/>
      <c r="D105" s="4"/>
      <c r="E105" s="4"/>
      <c r="F105" s="4"/>
      <c r="G105" s="4"/>
      <c r="H105" s="4"/>
      <c r="I105" s="4"/>
      <c r="J105" s="4"/>
      <c r="K105" s="4"/>
      <c r="L105" s="4"/>
      <c r="M105" s="4"/>
      <c r="N105" s="4"/>
      <c r="O105" s="4"/>
      <c r="P105" s="4"/>
      <c r="Q105" s="4"/>
      <c r="R105" s="4"/>
      <c r="S105" s="4"/>
      <c r="T105" s="4"/>
      <c r="U105" s="4"/>
      <c r="V105" s="4"/>
      <c r="W105" s="4"/>
      <c r="X105" s="4"/>
      <c r="Y105" s="4"/>
      <c r="Z105" s="4"/>
      <c r="AA105" s="4"/>
      <c r="AB105" s="3"/>
      <c r="AG105" s="2"/>
    </row>
    <row r="106" spans="1:33">
      <c r="A106" s="5"/>
      <c r="B106" s="13"/>
      <c r="C106" s="5"/>
      <c r="D106" s="4"/>
      <c r="E106" s="4"/>
      <c r="F106" s="4"/>
      <c r="G106" s="4"/>
      <c r="H106" s="4"/>
      <c r="I106" s="4"/>
      <c r="J106" s="4"/>
      <c r="K106" s="4"/>
      <c r="L106" s="4"/>
      <c r="M106" s="4"/>
      <c r="N106" s="4"/>
      <c r="O106" s="4"/>
      <c r="P106" s="4"/>
      <c r="Q106" s="4"/>
      <c r="R106" s="4"/>
      <c r="S106" s="4"/>
      <c r="T106" s="4"/>
      <c r="U106" s="4"/>
      <c r="V106" s="4"/>
      <c r="W106" s="4"/>
      <c r="X106" s="4"/>
      <c r="Y106" s="4"/>
      <c r="Z106" s="4"/>
      <c r="AA106" s="4"/>
      <c r="AB106" s="3"/>
      <c r="AG106" s="2"/>
    </row>
    <row r="107" spans="1:33">
      <c r="A107" s="5"/>
      <c r="B107" s="13"/>
      <c r="C107" s="5"/>
      <c r="D107" s="4"/>
      <c r="E107" s="4"/>
      <c r="F107" s="4"/>
      <c r="G107" s="4"/>
      <c r="H107" s="4"/>
      <c r="I107" s="4"/>
      <c r="J107" s="4"/>
      <c r="K107" s="4"/>
      <c r="L107" s="4"/>
      <c r="M107" s="4"/>
      <c r="N107" s="4"/>
      <c r="O107" s="4"/>
      <c r="P107" s="4"/>
      <c r="Q107" s="4"/>
      <c r="R107" s="4"/>
      <c r="S107" s="4"/>
      <c r="T107" s="4"/>
      <c r="U107" s="4"/>
      <c r="V107" s="4"/>
      <c r="W107" s="4"/>
      <c r="X107" s="4"/>
      <c r="Y107" s="4"/>
      <c r="Z107" s="4"/>
      <c r="AA107" s="4"/>
      <c r="AB107" s="3"/>
      <c r="AG107" s="2"/>
    </row>
    <row r="108" spans="1:33">
      <c r="A108" s="5"/>
      <c r="B108" s="13"/>
      <c r="C108" s="5"/>
      <c r="D108" s="4"/>
      <c r="E108" s="4"/>
      <c r="F108" s="4"/>
      <c r="G108" s="4"/>
      <c r="H108" s="4"/>
      <c r="I108" s="4"/>
      <c r="J108" s="4"/>
      <c r="K108" s="4"/>
      <c r="L108" s="4"/>
      <c r="M108" s="4"/>
      <c r="N108" s="4"/>
      <c r="O108" s="4"/>
      <c r="P108" s="4"/>
      <c r="Q108" s="4"/>
      <c r="R108" s="4"/>
      <c r="S108" s="4"/>
      <c r="T108" s="4"/>
      <c r="U108" s="4"/>
      <c r="V108" s="4"/>
      <c r="W108" s="4"/>
      <c r="X108" s="4"/>
      <c r="Y108" s="4"/>
      <c r="Z108" s="4"/>
      <c r="AA108" s="4"/>
      <c r="AB108" s="3"/>
      <c r="AG108" s="2"/>
    </row>
    <row r="109" spans="1:33">
      <c r="A109" s="5"/>
      <c r="B109" s="13"/>
      <c r="C109" s="5"/>
      <c r="D109" s="4"/>
      <c r="E109" s="4"/>
      <c r="F109" s="4"/>
      <c r="G109" s="4"/>
      <c r="H109" s="4"/>
      <c r="I109" s="4"/>
      <c r="J109" s="4"/>
      <c r="K109" s="4"/>
      <c r="L109" s="4"/>
      <c r="M109" s="4"/>
      <c r="N109" s="4"/>
      <c r="O109" s="4"/>
      <c r="P109" s="4"/>
      <c r="Q109" s="4"/>
      <c r="R109" s="4"/>
      <c r="S109" s="4"/>
      <c r="T109" s="4"/>
      <c r="U109" s="4"/>
      <c r="V109" s="4"/>
      <c r="W109" s="4"/>
      <c r="X109" s="4"/>
      <c r="Y109" s="4"/>
      <c r="Z109" s="4"/>
      <c r="AA109" s="4"/>
      <c r="AB109" s="3"/>
      <c r="AG109" s="2"/>
    </row>
    <row r="110" spans="1:33">
      <c r="A110" s="5"/>
      <c r="B110" s="13"/>
      <c r="C110" s="5"/>
      <c r="D110" s="4"/>
      <c r="E110" s="4"/>
      <c r="F110" s="4"/>
      <c r="G110" s="4"/>
      <c r="H110" s="4"/>
      <c r="I110" s="4"/>
      <c r="J110" s="4"/>
      <c r="K110" s="4"/>
      <c r="L110" s="4"/>
      <c r="M110" s="4"/>
      <c r="N110" s="4"/>
      <c r="O110" s="4"/>
      <c r="P110" s="4"/>
      <c r="Q110" s="4"/>
      <c r="R110" s="4"/>
      <c r="S110" s="4"/>
      <c r="T110" s="4"/>
      <c r="U110" s="4"/>
      <c r="V110" s="4"/>
      <c r="W110" s="4"/>
      <c r="X110" s="4"/>
      <c r="Y110" s="4"/>
      <c r="Z110" s="4"/>
      <c r="AA110" s="4"/>
      <c r="AB110" s="3"/>
      <c r="AG110" s="2"/>
    </row>
    <row r="111" spans="1:33">
      <c r="A111" s="5"/>
      <c r="B111" s="13"/>
      <c r="C111" s="5"/>
      <c r="D111" s="4"/>
      <c r="E111" s="4"/>
      <c r="F111" s="4"/>
      <c r="G111" s="4"/>
      <c r="H111" s="4"/>
      <c r="I111" s="4"/>
      <c r="J111" s="4"/>
      <c r="K111" s="4"/>
      <c r="L111" s="4"/>
      <c r="M111" s="4"/>
      <c r="N111" s="4"/>
      <c r="O111" s="4"/>
      <c r="P111" s="4"/>
      <c r="Q111" s="4"/>
      <c r="R111" s="4"/>
      <c r="S111" s="4"/>
      <c r="T111" s="4"/>
      <c r="U111" s="4"/>
      <c r="V111" s="4"/>
      <c r="W111" s="4"/>
      <c r="X111" s="4"/>
      <c r="Y111" s="4"/>
      <c r="Z111" s="4"/>
      <c r="AA111" s="4"/>
      <c r="AB111" s="3"/>
      <c r="AG111" s="2"/>
    </row>
    <row r="112" spans="1:33">
      <c r="A112" s="5"/>
      <c r="B112" s="13"/>
      <c r="C112" s="5"/>
      <c r="D112" s="4"/>
      <c r="E112" s="4"/>
      <c r="F112" s="4"/>
      <c r="G112" s="4"/>
      <c r="H112" s="4"/>
      <c r="I112" s="4"/>
      <c r="J112" s="4"/>
      <c r="K112" s="4"/>
      <c r="L112" s="4"/>
      <c r="M112" s="4"/>
      <c r="N112" s="4"/>
      <c r="O112" s="4"/>
      <c r="P112" s="4"/>
      <c r="Q112" s="4"/>
      <c r="R112" s="4"/>
      <c r="S112" s="4"/>
      <c r="T112" s="4"/>
      <c r="U112" s="4"/>
      <c r="V112" s="4"/>
      <c r="W112" s="4"/>
      <c r="X112" s="4"/>
      <c r="Y112" s="4"/>
      <c r="Z112" s="4"/>
      <c r="AA112" s="4"/>
      <c r="AB112" s="3"/>
      <c r="AG112" s="2"/>
    </row>
    <row r="113" spans="1:33">
      <c r="A113" s="5"/>
      <c r="B113" s="13"/>
      <c r="C113" s="5"/>
      <c r="D113" s="4"/>
      <c r="E113" s="4"/>
      <c r="F113" s="4"/>
      <c r="G113" s="4"/>
      <c r="H113" s="4"/>
      <c r="I113" s="4"/>
      <c r="J113" s="4"/>
      <c r="K113" s="4"/>
      <c r="L113" s="4"/>
      <c r="M113" s="4"/>
      <c r="N113" s="4"/>
      <c r="O113" s="4"/>
      <c r="P113" s="4"/>
      <c r="Q113" s="4"/>
      <c r="R113" s="4"/>
      <c r="S113" s="4"/>
      <c r="T113" s="4"/>
      <c r="U113" s="4"/>
      <c r="V113" s="4"/>
      <c r="W113" s="4"/>
      <c r="X113" s="4"/>
      <c r="Y113" s="4"/>
      <c r="Z113" s="4"/>
      <c r="AA113" s="4"/>
      <c r="AB113" s="3"/>
      <c r="AG113" s="2"/>
    </row>
    <row r="114" spans="1:33">
      <c r="A114" s="5"/>
      <c r="B114" s="13"/>
      <c r="C114" s="5"/>
      <c r="D114" s="4"/>
      <c r="E114" s="4"/>
      <c r="F114" s="4"/>
      <c r="G114" s="4"/>
      <c r="H114" s="4"/>
      <c r="I114" s="4"/>
      <c r="J114" s="4"/>
      <c r="K114" s="4"/>
      <c r="L114" s="4"/>
      <c r="M114" s="4"/>
      <c r="N114" s="4"/>
      <c r="O114" s="4"/>
      <c r="P114" s="4"/>
      <c r="Q114" s="4"/>
      <c r="R114" s="4"/>
      <c r="S114" s="4"/>
      <c r="T114" s="4"/>
      <c r="U114" s="4"/>
      <c r="V114" s="4"/>
      <c r="W114" s="4"/>
      <c r="X114" s="4"/>
      <c r="Y114" s="4"/>
      <c r="Z114" s="4"/>
      <c r="AA114" s="4"/>
      <c r="AB114" s="3"/>
      <c r="AG114" s="2"/>
    </row>
    <row r="115" spans="1:33">
      <c r="A115" s="5"/>
      <c r="B115" s="13"/>
      <c r="C115" s="5"/>
      <c r="D115" s="4"/>
      <c r="E115" s="4"/>
      <c r="F115" s="4"/>
      <c r="G115" s="4"/>
      <c r="H115" s="4"/>
      <c r="I115" s="4"/>
      <c r="J115" s="4"/>
      <c r="K115" s="4"/>
      <c r="L115" s="4"/>
      <c r="M115" s="4"/>
      <c r="N115" s="4"/>
      <c r="O115" s="4"/>
      <c r="P115" s="4"/>
      <c r="Q115" s="4"/>
      <c r="R115" s="4"/>
      <c r="S115" s="4"/>
      <c r="T115" s="4"/>
      <c r="U115" s="4"/>
      <c r="V115" s="4"/>
      <c r="W115" s="4"/>
      <c r="X115" s="4"/>
      <c r="Y115" s="4"/>
      <c r="Z115" s="4"/>
      <c r="AA115" s="4"/>
      <c r="AB115" s="3"/>
      <c r="AG115" s="2"/>
    </row>
    <row r="116" spans="1:33">
      <c r="A116" s="5"/>
      <c r="B116" s="13"/>
      <c r="C116" s="5"/>
      <c r="D116" s="4"/>
      <c r="E116" s="4"/>
      <c r="F116" s="4"/>
      <c r="G116" s="4"/>
      <c r="H116" s="4"/>
      <c r="I116" s="4"/>
      <c r="J116" s="4"/>
      <c r="K116" s="4"/>
      <c r="L116" s="4"/>
      <c r="M116" s="4"/>
      <c r="N116" s="4"/>
      <c r="O116" s="4"/>
      <c r="P116" s="4"/>
      <c r="Q116" s="4"/>
      <c r="R116" s="4"/>
      <c r="S116" s="4"/>
      <c r="T116" s="4"/>
      <c r="U116" s="4"/>
      <c r="V116" s="4"/>
      <c r="W116" s="4"/>
      <c r="X116" s="4"/>
      <c r="Y116" s="4"/>
      <c r="Z116" s="4"/>
      <c r="AA116" s="4"/>
      <c r="AB116" s="3"/>
      <c r="AG116" s="2"/>
    </row>
    <row r="117" spans="1:33">
      <c r="A117" s="5"/>
      <c r="B117" s="13"/>
      <c r="C117" s="5"/>
      <c r="D117" s="4"/>
      <c r="E117" s="4"/>
      <c r="F117" s="4"/>
      <c r="G117" s="4"/>
      <c r="H117" s="4"/>
      <c r="I117" s="4"/>
      <c r="J117" s="4"/>
      <c r="K117" s="4"/>
      <c r="L117" s="4"/>
      <c r="M117" s="4"/>
      <c r="N117" s="4"/>
      <c r="O117" s="4"/>
      <c r="P117" s="4"/>
      <c r="Q117" s="4"/>
      <c r="R117" s="4"/>
      <c r="S117" s="4"/>
      <c r="T117" s="4"/>
      <c r="U117" s="4"/>
      <c r="V117" s="4"/>
      <c r="W117" s="4"/>
      <c r="X117" s="4"/>
      <c r="Y117" s="4"/>
      <c r="Z117" s="4"/>
      <c r="AA117" s="4"/>
      <c r="AB117" s="3"/>
      <c r="AG117" s="2"/>
    </row>
    <row r="118" spans="1:33">
      <c r="A118" s="5"/>
      <c r="B118" s="13"/>
      <c r="C118" s="5"/>
      <c r="D118" s="4"/>
      <c r="E118" s="4"/>
      <c r="F118" s="4"/>
      <c r="G118" s="4"/>
      <c r="H118" s="4"/>
      <c r="I118" s="4"/>
      <c r="J118" s="4"/>
      <c r="K118" s="4"/>
      <c r="L118" s="4"/>
      <c r="M118" s="4"/>
      <c r="N118" s="4"/>
      <c r="O118" s="4"/>
      <c r="P118" s="4"/>
      <c r="Q118" s="4"/>
      <c r="R118" s="4"/>
      <c r="S118" s="4"/>
      <c r="T118" s="4"/>
      <c r="U118" s="4"/>
      <c r="V118" s="4"/>
      <c r="W118" s="4"/>
      <c r="X118" s="4"/>
      <c r="Y118" s="4"/>
      <c r="Z118" s="4"/>
      <c r="AA118" s="4"/>
      <c r="AB118" s="3"/>
      <c r="AG118" s="2"/>
    </row>
    <row r="119" spans="1:33">
      <c r="A119" s="5"/>
      <c r="B119" s="13"/>
      <c r="C119" s="5"/>
      <c r="D119" s="4"/>
      <c r="E119" s="4"/>
      <c r="F119" s="4"/>
      <c r="G119" s="4"/>
      <c r="H119" s="4"/>
      <c r="I119" s="4"/>
      <c r="J119" s="4"/>
      <c r="K119" s="4"/>
      <c r="L119" s="4"/>
      <c r="M119" s="4"/>
      <c r="N119" s="4"/>
      <c r="O119" s="4"/>
      <c r="P119" s="4"/>
      <c r="Q119" s="4"/>
      <c r="R119" s="4"/>
      <c r="S119" s="4"/>
      <c r="T119" s="4"/>
      <c r="U119" s="4"/>
      <c r="V119" s="4"/>
      <c r="W119" s="4"/>
      <c r="X119" s="4"/>
      <c r="Y119" s="4"/>
      <c r="Z119" s="4"/>
      <c r="AA119" s="4"/>
      <c r="AB119" s="3"/>
      <c r="AG119" s="2"/>
    </row>
    <row r="120" spans="1:33">
      <c r="A120" s="5"/>
      <c r="B120" s="13"/>
      <c r="C120" s="5"/>
      <c r="D120" s="4"/>
      <c r="E120" s="4"/>
      <c r="F120" s="4"/>
      <c r="G120" s="4"/>
      <c r="H120" s="4"/>
      <c r="I120" s="4"/>
      <c r="J120" s="4"/>
      <c r="K120" s="4"/>
      <c r="L120" s="4"/>
      <c r="M120" s="4"/>
      <c r="N120" s="4"/>
      <c r="O120" s="4"/>
      <c r="P120" s="4"/>
      <c r="Q120" s="4"/>
      <c r="R120" s="4"/>
      <c r="S120" s="4"/>
      <c r="T120" s="4"/>
      <c r="U120" s="4"/>
      <c r="V120" s="4"/>
      <c r="W120" s="4"/>
      <c r="X120" s="4"/>
      <c r="Y120" s="4"/>
      <c r="Z120" s="4"/>
      <c r="AA120" s="4"/>
      <c r="AB120" s="3"/>
      <c r="AG120" s="2"/>
    </row>
    <row r="121" spans="1:33">
      <c r="A121" s="5"/>
      <c r="B121" s="13"/>
      <c r="C121" s="5"/>
      <c r="D121" s="4"/>
      <c r="E121" s="4"/>
      <c r="F121" s="4"/>
      <c r="G121" s="4"/>
      <c r="H121" s="4"/>
      <c r="J121" s="4"/>
      <c r="K121" s="4"/>
      <c r="L121" s="4"/>
      <c r="M121" s="4"/>
      <c r="N121" s="4"/>
      <c r="O121" s="4"/>
      <c r="P121" s="4"/>
      <c r="Q121" s="4"/>
      <c r="R121" s="4"/>
      <c r="S121" s="4"/>
      <c r="T121" s="4"/>
      <c r="U121" s="4"/>
      <c r="V121" s="4"/>
      <c r="W121" s="4"/>
      <c r="X121" s="4"/>
      <c r="Y121" s="4"/>
      <c r="Z121" s="4"/>
      <c r="AA121" s="4"/>
      <c r="AB121" s="3"/>
      <c r="AG121" s="2"/>
    </row>
    <row r="122" spans="1:33">
      <c r="A122" s="5"/>
      <c r="B122" s="13"/>
      <c r="C122" s="5"/>
      <c r="D122" s="4"/>
      <c r="E122" s="4"/>
      <c r="F122" s="4"/>
      <c r="G122" s="4"/>
      <c r="H122" s="4"/>
      <c r="I122" s="8"/>
      <c r="J122" s="4"/>
      <c r="K122" s="4"/>
      <c r="L122" s="4"/>
      <c r="M122" s="4"/>
      <c r="N122" s="4"/>
      <c r="O122" s="4"/>
      <c r="P122" s="4"/>
      <c r="Q122" s="4"/>
      <c r="R122" s="4"/>
      <c r="S122" s="4"/>
      <c r="T122" s="4"/>
      <c r="U122" s="4"/>
      <c r="V122" s="4"/>
      <c r="W122" s="4"/>
      <c r="X122" s="4"/>
      <c r="Y122" s="4"/>
      <c r="Z122" s="4"/>
      <c r="AA122" s="4"/>
      <c r="AB122" s="3"/>
      <c r="AG122" s="2"/>
    </row>
    <row r="123" spans="1:33">
      <c r="AG123" s="2"/>
    </row>
    <row r="124" spans="1:33">
      <c r="J124" s="8"/>
      <c r="K124" s="8"/>
      <c r="L124" s="8"/>
      <c r="M124" s="8"/>
      <c r="N124" s="8"/>
      <c r="O124" s="8"/>
      <c r="P124" s="8"/>
      <c r="Q124" s="8"/>
      <c r="R124" s="8"/>
      <c r="S124" s="8"/>
      <c r="T124" s="8"/>
      <c r="U124" s="8"/>
      <c r="V124" s="8"/>
      <c r="AG124" s="2"/>
    </row>
    <row r="125" spans="1:33">
      <c r="AG125" s="2"/>
    </row>
    <row r="126" spans="1:33">
      <c r="AG126" s="2"/>
    </row>
    <row r="127" spans="1:33">
      <c r="AG127" s="2"/>
    </row>
    <row r="128" spans="1:33">
      <c r="AG128" s="2"/>
    </row>
    <row r="129" spans="33:33">
      <c r="AG129" s="2"/>
    </row>
    <row r="130" spans="33:33">
      <c r="AG130" s="2"/>
    </row>
    <row r="131" spans="33:33">
      <c r="AG131" s="2"/>
    </row>
    <row r="132" spans="33:33">
      <c r="AG132" s="2"/>
    </row>
    <row r="133" spans="33:33">
      <c r="AG133" s="2"/>
    </row>
    <row r="134" spans="33:33">
      <c r="AG134" s="2"/>
    </row>
    <row r="135" spans="33:33">
      <c r="AG135" s="2"/>
    </row>
    <row r="136" spans="33:33">
      <c r="AG136" s="2"/>
    </row>
    <row r="137" spans="33:33">
      <c r="AG137" s="2"/>
    </row>
    <row r="138" spans="33:33">
      <c r="AG138" s="2"/>
    </row>
    <row r="139" spans="33:33">
      <c r="AG139" s="2"/>
    </row>
    <row r="140" spans="33:33">
      <c r="AG140" s="2"/>
    </row>
    <row r="141" spans="33:33">
      <c r="AG141" s="2"/>
    </row>
    <row r="142" spans="33:33">
      <c r="AG142" s="2"/>
    </row>
    <row r="143" spans="33:33">
      <c r="AG143" s="2"/>
    </row>
    <row r="144" spans="33:33">
      <c r="AG144" s="2"/>
    </row>
    <row r="145" spans="33:33">
      <c r="AG145" s="2"/>
    </row>
    <row r="146" spans="33:33">
      <c r="AG146" s="2"/>
    </row>
    <row r="147" spans="33:33">
      <c r="AG147" s="2"/>
    </row>
    <row r="148" spans="33:33">
      <c r="AG148" s="2"/>
    </row>
    <row r="149" spans="33:33">
      <c r="AG149" s="2"/>
    </row>
    <row r="150" spans="33:33">
      <c r="AG150" s="2"/>
    </row>
    <row r="151" spans="33:33">
      <c r="AG151" s="2"/>
    </row>
    <row r="152" spans="33:33">
      <c r="AG152" s="2"/>
    </row>
    <row r="153" spans="33:33">
      <c r="AG153" s="2"/>
    </row>
    <row r="154" spans="33:33">
      <c r="AG154" s="2"/>
    </row>
    <row r="155" spans="33:33">
      <c r="AG155" s="2"/>
    </row>
    <row r="156" spans="33:33">
      <c r="AG156" s="2"/>
    </row>
    <row r="157" spans="33:33">
      <c r="AG157" s="2"/>
    </row>
    <row r="158" spans="33:33">
      <c r="AG158" s="2"/>
    </row>
    <row r="159" spans="33:33">
      <c r="AG159" s="2"/>
    </row>
    <row r="160" spans="33:33">
      <c r="AG160" s="2"/>
    </row>
    <row r="161" spans="33:33">
      <c r="AG161" s="2"/>
    </row>
    <row r="162" spans="33:33">
      <c r="AG162" s="2"/>
    </row>
    <row r="163" spans="33:33">
      <c r="AG163" s="2"/>
    </row>
    <row r="164" spans="33:33">
      <c r="AG164" s="2"/>
    </row>
    <row r="165" spans="33:33">
      <c r="AG165" s="2"/>
    </row>
    <row r="166" spans="33:33">
      <c r="AG166" s="2"/>
    </row>
    <row r="167" spans="33:33">
      <c r="AG167" s="2"/>
    </row>
    <row r="168" spans="33:33">
      <c r="AG168" s="2"/>
    </row>
    <row r="169" spans="33:33">
      <c r="AG169" s="2"/>
    </row>
    <row r="170" spans="33:33">
      <c r="AG170" s="2"/>
    </row>
    <row r="171" spans="33:33">
      <c r="AG171" s="2"/>
    </row>
    <row r="172" spans="33:33">
      <c r="AG172" s="2"/>
    </row>
    <row r="173" spans="33:33">
      <c r="AG173" s="2"/>
    </row>
    <row r="174" spans="33:33">
      <c r="AG174" s="2"/>
    </row>
    <row r="175" spans="33:33">
      <c r="AG175" s="2"/>
    </row>
    <row r="176" spans="33:33">
      <c r="AG176" s="2"/>
    </row>
    <row r="177" spans="33:33">
      <c r="AG177" s="2"/>
    </row>
    <row r="178" spans="33:33">
      <c r="AG178" s="2"/>
    </row>
    <row r="179" spans="33:33">
      <c r="AG179" s="2"/>
    </row>
    <row r="180" spans="33:33">
      <c r="AG180" s="2"/>
    </row>
    <row r="181" spans="33:33">
      <c r="AG181" s="2"/>
    </row>
    <row r="182" spans="33:33">
      <c r="AG182" s="2"/>
    </row>
    <row r="183" spans="33:33">
      <c r="AG183" s="2"/>
    </row>
    <row r="184" spans="33:33">
      <c r="AG184" s="2"/>
    </row>
    <row r="185" spans="33:33">
      <c r="AG185" s="2"/>
    </row>
    <row r="186" spans="33:33">
      <c r="AG186" s="2"/>
    </row>
    <row r="187" spans="33:33">
      <c r="AG187" s="2"/>
    </row>
    <row r="188" spans="33:33">
      <c r="AG188" s="2"/>
    </row>
    <row r="189" spans="33:33">
      <c r="AG189" s="2"/>
    </row>
    <row r="190" spans="33:33">
      <c r="AG190" s="2"/>
    </row>
    <row r="191" spans="33:33">
      <c r="AG191" s="2"/>
    </row>
    <row r="192" spans="33:33">
      <c r="AG192" s="2"/>
    </row>
    <row r="193" spans="33:33">
      <c r="AG193" s="2"/>
    </row>
    <row r="194" spans="33:33">
      <c r="AG194" s="2"/>
    </row>
    <row r="195" spans="33:33">
      <c r="AG195" s="2"/>
    </row>
    <row r="196" spans="33:33">
      <c r="AG196" s="2"/>
    </row>
    <row r="197" spans="33:33">
      <c r="AG197" s="2"/>
    </row>
    <row r="198" spans="33:33">
      <c r="AG198" s="2"/>
    </row>
    <row r="199" spans="33:33">
      <c r="AG199" s="2"/>
    </row>
    <row r="200" spans="33:33">
      <c r="AG200" s="2"/>
    </row>
    <row r="201" spans="33:33">
      <c r="AG201" s="2"/>
    </row>
    <row r="202" spans="33:33">
      <c r="AG202" s="2"/>
    </row>
    <row r="203" spans="33:33">
      <c r="AG203" s="2"/>
    </row>
    <row r="204" spans="33:33">
      <c r="AG204" s="2"/>
    </row>
    <row r="205" spans="33:33">
      <c r="AG205" s="2"/>
    </row>
    <row r="206" spans="33:33">
      <c r="AG206" s="2"/>
    </row>
    <row r="207" spans="33:33">
      <c r="AG207" s="2"/>
    </row>
    <row r="208" spans="33:33">
      <c r="AG208" s="2"/>
    </row>
    <row r="209" spans="33:33">
      <c r="AG209" s="2"/>
    </row>
    <row r="210" spans="33:33">
      <c r="AG210" s="2"/>
    </row>
    <row r="211" spans="33:33">
      <c r="AG211" s="2"/>
    </row>
    <row r="212" spans="33:33">
      <c r="AG212" s="2"/>
    </row>
    <row r="213" spans="33:33">
      <c r="AG213" s="2"/>
    </row>
    <row r="214" spans="33:33">
      <c r="AG214" s="2"/>
    </row>
    <row r="215" spans="33:33">
      <c r="AG215" s="2"/>
    </row>
    <row r="216" spans="33:33">
      <c r="AG216" s="2"/>
    </row>
    <row r="217" spans="33:33">
      <c r="AG217" s="2"/>
    </row>
    <row r="218" spans="33:33">
      <c r="AG218" s="2"/>
    </row>
    <row r="219" spans="33:33">
      <c r="AG219" s="2"/>
    </row>
    <row r="220" spans="33:33">
      <c r="AG220" s="2"/>
    </row>
    <row r="221" spans="33:33">
      <c r="AG221" s="2"/>
    </row>
    <row r="222" spans="33:33">
      <c r="AG222" s="2"/>
    </row>
    <row r="223" spans="33:33">
      <c r="AG223" s="2"/>
    </row>
    <row r="224" spans="33:33">
      <c r="AG224" s="2"/>
    </row>
    <row r="225" spans="33:33">
      <c r="AG225" s="2"/>
    </row>
    <row r="226" spans="33:33">
      <c r="AG226" s="2"/>
    </row>
    <row r="227" spans="33:33">
      <c r="AG227" s="2"/>
    </row>
    <row r="228" spans="33:33">
      <c r="AG228" s="2"/>
    </row>
    <row r="229" spans="33:33">
      <c r="AG229" s="2"/>
    </row>
    <row r="230" spans="33:33">
      <c r="AG230" s="2"/>
    </row>
    <row r="231" spans="33:33">
      <c r="AG231" s="2"/>
    </row>
    <row r="232" spans="33:33">
      <c r="AG232" s="2"/>
    </row>
    <row r="233" spans="33:33">
      <c r="AG233" s="2"/>
    </row>
    <row r="234" spans="33:33">
      <c r="AG234" s="2"/>
    </row>
    <row r="235" spans="33:33">
      <c r="AG235" s="2"/>
    </row>
    <row r="236" spans="33:33">
      <c r="AG236" s="2"/>
    </row>
    <row r="237" spans="33:33">
      <c r="AG237" s="2"/>
    </row>
    <row r="238" spans="33:33">
      <c r="AG238" s="2"/>
    </row>
    <row r="239" spans="33:33">
      <c r="AG239" s="2"/>
    </row>
    <row r="240" spans="33:33">
      <c r="AG240" s="2"/>
    </row>
    <row r="241" spans="33:33">
      <c r="AG241" s="2"/>
    </row>
    <row r="242" spans="33:33">
      <c r="AG242" s="2"/>
    </row>
    <row r="243" spans="33:33">
      <c r="AG243" s="2"/>
    </row>
    <row r="244" spans="33:33">
      <c r="AG244" s="2"/>
    </row>
    <row r="245" spans="33:33">
      <c r="AG245" s="2"/>
    </row>
    <row r="246" spans="33:33">
      <c r="AG246" s="2"/>
    </row>
    <row r="247" spans="33:33">
      <c r="AG247" s="2"/>
    </row>
    <row r="248" spans="33:33">
      <c r="AG248" s="2"/>
    </row>
    <row r="249" spans="33:33">
      <c r="AG249" s="2"/>
    </row>
    <row r="250" spans="33:33">
      <c r="AG250" s="2"/>
    </row>
    <row r="251" spans="33:33">
      <c r="AG251" s="2"/>
    </row>
    <row r="252" spans="33:33">
      <c r="AG252" s="2"/>
    </row>
    <row r="253" spans="33:33">
      <c r="AG253" s="2"/>
    </row>
    <row r="254" spans="33:33">
      <c r="AG254" s="2"/>
    </row>
    <row r="255" spans="33:33">
      <c r="AG255" s="2"/>
    </row>
    <row r="256" spans="33:33">
      <c r="AG256" s="2"/>
    </row>
    <row r="257" spans="33:33">
      <c r="AG257" s="2"/>
    </row>
    <row r="258" spans="33:33">
      <c r="AG258" s="2"/>
    </row>
    <row r="259" spans="33:33">
      <c r="AG259" s="2"/>
    </row>
    <row r="260" spans="33:33">
      <c r="AG260" s="2"/>
    </row>
    <row r="261" spans="33:33">
      <c r="AG261" s="2"/>
    </row>
    <row r="262" spans="33:33">
      <c r="AG262" s="2"/>
    </row>
    <row r="263" spans="33:33">
      <c r="AG263" s="2"/>
    </row>
    <row r="264" spans="33:33">
      <c r="AG264" s="2"/>
    </row>
    <row r="265" spans="33:33">
      <c r="AG265" s="2"/>
    </row>
    <row r="266" spans="33:33">
      <c r="AG266" s="2"/>
    </row>
    <row r="267" spans="33:33">
      <c r="AG267" s="2"/>
    </row>
    <row r="268" spans="33:33">
      <c r="AG268" s="2"/>
    </row>
    <row r="269" spans="33:33">
      <c r="AG269" s="2"/>
    </row>
    <row r="270" spans="33:33">
      <c r="AG270" s="2"/>
    </row>
    <row r="271" spans="33:33">
      <c r="AG271" s="2"/>
    </row>
    <row r="272" spans="33:33">
      <c r="AG272" s="2"/>
    </row>
    <row r="273" spans="33:33">
      <c r="AG273" s="2"/>
    </row>
    <row r="274" spans="33:33">
      <c r="AG274" s="2"/>
    </row>
    <row r="275" spans="33:33">
      <c r="AG275" s="2"/>
    </row>
    <row r="276" spans="33:33">
      <c r="AG276" s="2"/>
    </row>
    <row r="277" spans="33:33">
      <c r="AG277" s="2"/>
    </row>
    <row r="278" spans="33:33">
      <c r="AG278" s="2"/>
    </row>
    <row r="279" spans="33:33">
      <c r="AG279" s="2"/>
    </row>
    <row r="280" spans="33:33">
      <c r="AG280" s="2"/>
    </row>
    <row r="281" spans="33:33">
      <c r="AG281" s="2"/>
    </row>
    <row r="282" spans="33:33">
      <c r="AG282" s="2"/>
    </row>
    <row r="283" spans="33:33">
      <c r="AG283" s="2"/>
    </row>
    <row r="284" spans="33:33">
      <c r="AG284" s="2"/>
    </row>
    <row r="285" spans="33:33">
      <c r="AG285" s="2"/>
    </row>
    <row r="286" spans="33:33">
      <c r="AG286" s="2"/>
    </row>
    <row r="287" spans="33:33">
      <c r="AG287" s="2"/>
    </row>
    <row r="288" spans="33:33">
      <c r="AG288" s="2"/>
    </row>
    <row r="289" spans="33:33">
      <c r="AG289" s="2"/>
    </row>
    <row r="290" spans="33:33">
      <c r="AG290" s="2"/>
    </row>
    <row r="291" spans="33:33">
      <c r="AG291" s="2"/>
    </row>
    <row r="292" spans="33:33">
      <c r="AG292" s="2"/>
    </row>
    <row r="293" spans="33:33">
      <c r="AG293" s="2"/>
    </row>
    <row r="294" spans="33:33">
      <c r="AG294" s="2"/>
    </row>
    <row r="295" spans="33:33">
      <c r="AG295" s="2"/>
    </row>
    <row r="296" spans="33:33">
      <c r="AG296" s="2"/>
    </row>
    <row r="297" spans="33:33">
      <c r="AG297" s="2"/>
    </row>
    <row r="298" spans="33:33">
      <c r="AG298" s="2"/>
    </row>
    <row r="299" spans="33:33">
      <c r="AG299" s="2"/>
    </row>
    <row r="300" spans="33:33">
      <c r="AG300" s="2"/>
    </row>
    <row r="301" spans="33:33">
      <c r="AG301" s="2"/>
    </row>
    <row r="302" spans="33:33">
      <c r="AG302" s="2"/>
    </row>
    <row r="303" spans="33:33">
      <c r="AG303" s="2"/>
    </row>
    <row r="304" spans="33:33">
      <c r="AG304" s="2"/>
    </row>
    <row r="305" spans="33:33">
      <c r="AG305" s="2"/>
    </row>
    <row r="306" spans="33:33">
      <c r="AG306" s="2"/>
    </row>
    <row r="307" spans="33:33">
      <c r="AG307" s="2"/>
    </row>
    <row r="308" spans="33:33">
      <c r="AG308" s="2"/>
    </row>
    <row r="309" spans="33:33">
      <c r="AG309" s="2"/>
    </row>
    <row r="310" spans="33:33">
      <c r="AG310" s="2"/>
    </row>
    <row r="311" spans="33:33">
      <c r="AG311" s="2"/>
    </row>
    <row r="312" spans="33:33">
      <c r="AG312" s="2"/>
    </row>
    <row r="313" spans="33:33">
      <c r="AG313" s="2"/>
    </row>
    <row r="314" spans="33:33">
      <c r="AG314" s="2"/>
    </row>
    <row r="315" spans="33:33">
      <c r="AG315" s="2"/>
    </row>
    <row r="316" spans="33:33">
      <c r="AG316" s="2"/>
    </row>
    <row r="317" spans="33:33">
      <c r="AG317" s="2"/>
    </row>
    <row r="318" spans="33:33">
      <c r="AG318" s="2"/>
    </row>
    <row r="319" spans="33:33">
      <c r="AG319" s="2"/>
    </row>
    <row r="320" spans="33:33">
      <c r="AG320" s="2"/>
    </row>
    <row r="321" spans="33:33">
      <c r="AG321" s="2"/>
    </row>
    <row r="322" spans="33:33">
      <c r="AG322" s="2"/>
    </row>
    <row r="323" spans="33:33">
      <c r="AG323" s="2"/>
    </row>
    <row r="324" spans="33:33">
      <c r="AG324" s="2"/>
    </row>
    <row r="325" spans="33:33">
      <c r="AG325" s="2"/>
    </row>
    <row r="326" spans="33:33">
      <c r="AG326" s="2"/>
    </row>
    <row r="327" spans="33:33">
      <c r="AG327" s="2"/>
    </row>
    <row r="328" spans="33:33">
      <c r="AG328" s="2"/>
    </row>
    <row r="329" spans="33:33">
      <c r="AG329" s="2"/>
    </row>
    <row r="330" spans="33:33">
      <c r="AG330" s="2"/>
    </row>
    <row r="331" spans="33:33">
      <c r="AG331" s="2"/>
    </row>
    <row r="332" spans="33:33">
      <c r="AG332" s="2"/>
    </row>
    <row r="333" spans="33:33">
      <c r="AG333" s="2"/>
    </row>
    <row r="334" spans="33:33">
      <c r="AG334" s="2"/>
    </row>
    <row r="335" spans="33:33">
      <c r="AG335" s="2"/>
    </row>
    <row r="336" spans="33:33">
      <c r="AG336" s="2"/>
    </row>
    <row r="337" spans="33:33">
      <c r="AG337" s="2"/>
    </row>
    <row r="338" spans="33:33">
      <c r="AG338" s="2"/>
    </row>
    <row r="339" spans="33:33">
      <c r="AG339" s="2"/>
    </row>
    <row r="340" spans="33:33">
      <c r="AG340" s="2"/>
    </row>
    <row r="341" spans="33:33">
      <c r="AG341" s="2"/>
    </row>
    <row r="342" spans="33:33">
      <c r="AG342" s="2"/>
    </row>
    <row r="343" spans="33:33">
      <c r="AG343" s="2"/>
    </row>
    <row r="344" spans="33:33">
      <c r="AG344" s="2"/>
    </row>
    <row r="345" spans="33:33">
      <c r="AG345" s="2"/>
    </row>
    <row r="346" spans="33:33">
      <c r="AG346" s="2"/>
    </row>
    <row r="347" spans="33:33">
      <c r="AG347" s="2"/>
    </row>
    <row r="348" spans="33:33">
      <c r="AG348" s="2"/>
    </row>
    <row r="349" spans="33:33">
      <c r="AG349" s="2"/>
    </row>
    <row r="350" spans="33:33">
      <c r="AG350" s="2"/>
    </row>
    <row r="351" spans="33:33">
      <c r="AG351" s="2"/>
    </row>
    <row r="352" spans="33:33">
      <c r="AG352" s="2"/>
    </row>
    <row r="353" spans="33:33">
      <c r="AG353" s="2"/>
    </row>
    <row r="354" spans="33:33">
      <c r="AG354" s="2"/>
    </row>
    <row r="355" spans="33:33">
      <c r="AG355" s="2"/>
    </row>
    <row r="356" spans="33:33">
      <c r="AG356" s="2"/>
    </row>
    <row r="357" spans="33:33">
      <c r="AG357" s="2"/>
    </row>
    <row r="358" spans="33:33">
      <c r="AG358" s="2"/>
    </row>
    <row r="359" spans="33:33">
      <c r="AG359" s="2"/>
    </row>
    <row r="360" spans="33:33">
      <c r="AG360" s="2"/>
    </row>
    <row r="361" spans="33:33">
      <c r="AG361" s="2"/>
    </row>
    <row r="362" spans="33:33">
      <c r="AG362" s="2"/>
    </row>
    <row r="363" spans="33:33">
      <c r="AG363" s="2"/>
    </row>
    <row r="364" spans="33:33">
      <c r="AG364" s="2"/>
    </row>
    <row r="365" spans="33:33">
      <c r="AG365" s="2"/>
    </row>
    <row r="366" spans="33:33">
      <c r="AG366" s="2"/>
    </row>
    <row r="367" spans="33:33">
      <c r="AG367" s="2"/>
    </row>
    <row r="368" spans="33:33">
      <c r="AG368" s="2"/>
    </row>
    <row r="369" spans="33:33">
      <c r="AG369" s="2"/>
    </row>
    <row r="370" spans="33:33">
      <c r="AG370" s="2"/>
    </row>
    <row r="371" spans="33:33">
      <c r="AG371" s="2"/>
    </row>
    <row r="372" spans="33:33">
      <c r="AG372" s="2"/>
    </row>
    <row r="373" spans="33:33">
      <c r="AG373" s="2"/>
    </row>
    <row r="374" spans="33:33">
      <c r="AG374" s="2"/>
    </row>
    <row r="375" spans="33:33">
      <c r="AG375" s="2"/>
    </row>
    <row r="376" spans="33:33">
      <c r="AG376" s="2"/>
    </row>
    <row r="377" spans="33:33">
      <c r="AG377" s="2"/>
    </row>
    <row r="378" spans="33:33">
      <c r="AG378" s="2"/>
    </row>
    <row r="379" spans="33:33">
      <c r="AG379" s="2"/>
    </row>
    <row r="380" spans="33:33">
      <c r="AG380" s="2"/>
    </row>
    <row r="381" spans="33:33">
      <c r="AG381" s="2"/>
    </row>
    <row r="382" spans="33:33">
      <c r="AG382" s="2"/>
    </row>
    <row r="383" spans="33:33">
      <c r="AG383" s="2"/>
    </row>
    <row r="384" spans="33:33">
      <c r="AG384" s="2"/>
    </row>
    <row r="385" spans="33:33">
      <c r="AG385" s="2"/>
    </row>
    <row r="386" spans="33:33">
      <c r="AG386" s="2"/>
    </row>
    <row r="387" spans="33:33">
      <c r="AG387" s="2"/>
    </row>
    <row r="388" spans="33:33">
      <c r="AG388" s="2"/>
    </row>
    <row r="389" spans="33:33">
      <c r="AG389" s="2"/>
    </row>
    <row r="390" spans="33:33">
      <c r="AG390" s="2"/>
    </row>
    <row r="391" spans="33:33">
      <c r="AG391" s="2"/>
    </row>
    <row r="392" spans="33:33">
      <c r="AG392" s="2"/>
    </row>
    <row r="393" spans="33:33">
      <c r="AG393" s="2"/>
    </row>
    <row r="394" spans="33:33">
      <c r="AG394" s="2"/>
    </row>
    <row r="395" spans="33:33">
      <c r="AG395" s="2"/>
    </row>
    <row r="396" spans="33:33">
      <c r="AG396" s="2"/>
    </row>
    <row r="397" spans="33:33">
      <c r="AG397" s="2"/>
    </row>
    <row r="398" spans="33:33">
      <c r="AG398" s="2"/>
    </row>
    <row r="399" spans="33:33">
      <c r="AG399" s="2"/>
    </row>
    <row r="400" spans="33:33">
      <c r="AG400" s="2"/>
    </row>
    <row r="401" spans="33:33">
      <c r="AG401" s="2"/>
    </row>
    <row r="402" spans="33:33">
      <c r="AG402" s="2"/>
    </row>
    <row r="403" spans="33:33">
      <c r="AG403" s="2"/>
    </row>
    <row r="404" spans="33:33">
      <c r="AG404" s="2"/>
    </row>
    <row r="405" spans="33:33">
      <c r="AG405" s="2"/>
    </row>
    <row r="406" spans="33:33">
      <c r="AG406" s="2"/>
    </row>
    <row r="407" spans="33:33">
      <c r="AG407" s="2"/>
    </row>
    <row r="408" spans="33:33">
      <c r="AG408" s="2"/>
    </row>
    <row r="409" spans="33:33">
      <c r="AG409" s="2"/>
    </row>
    <row r="410" spans="33:33">
      <c r="AG410" s="2"/>
    </row>
    <row r="411" spans="33:33">
      <c r="AG411" s="2"/>
    </row>
    <row r="412" spans="33:33">
      <c r="AG412" s="2"/>
    </row>
    <row r="413" spans="33:33">
      <c r="AG413" s="2"/>
    </row>
    <row r="414" spans="33:33">
      <c r="AG414" s="2"/>
    </row>
    <row r="415" spans="33:33">
      <c r="AG415" s="2"/>
    </row>
    <row r="416" spans="33:33">
      <c r="AG416" s="2"/>
    </row>
    <row r="417" spans="33:33">
      <c r="AG417" s="2"/>
    </row>
    <row r="418" spans="33:33">
      <c r="AG418" s="2"/>
    </row>
    <row r="419" spans="33:33">
      <c r="AG419" s="2"/>
    </row>
    <row r="420" spans="33:33">
      <c r="AG420" s="2"/>
    </row>
    <row r="421" spans="33:33">
      <c r="AG421" s="2"/>
    </row>
    <row r="422" spans="33:33">
      <c r="AG422" s="2"/>
    </row>
    <row r="423" spans="33:33">
      <c r="AG423" s="2"/>
    </row>
    <row r="424" spans="33:33">
      <c r="AG424" s="2"/>
    </row>
    <row r="425" spans="33:33">
      <c r="AG425" s="2"/>
    </row>
    <row r="426" spans="33:33">
      <c r="AG426" s="2"/>
    </row>
    <row r="427" spans="33:33">
      <c r="AG427" s="2"/>
    </row>
    <row r="428" spans="33:33">
      <c r="AG428" s="2"/>
    </row>
    <row r="429" spans="33:33">
      <c r="AG429" s="2"/>
    </row>
    <row r="430" spans="33:33">
      <c r="AG430" s="2"/>
    </row>
    <row r="431" spans="33:33">
      <c r="AG431" s="2"/>
    </row>
    <row r="432" spans="33:33">
      <c r="AG432" s="2"/>
    </row>
    <row r="433" spans="33:33">
      <c r="AG433" s="2"/>
    </row>
    <row r="434" spans="33:33">
      <c r="AG434" s="2"/>
    </row>
    <row r="435" spans="33:33">
      <c r="AG435" s="2"/>
    </row>
    <row r="436" spans="33:33">
      <c r="AG436" s="2"/>
    </row>
    <row r="437" spans="33:33">
      <c r="AG437" s="2"/>
    </row>
    <row r="438" spans="33:33">
      <c r="AG438" s="2"/>
    </row>
    <row r="439" spans="33:33">
      <c r="AG439" s="2"/>
    </row>
    <row r="440" spans="33:33">
      <c r="AG440" s="2"/>
    </row>
    <row r="441" spans="33:33">
      <c r="AG441" s="2"/>
    </row>
    <row r="442" spans="33:33">
      <c r="AG442" s="2"/>
    </row>
    <row r="443" spans="33:33">
      <c r="AG443" s="2"/>
    </row>
    <row r="444" spans="33:33">
      <c r="AG444" s="2"/>
    </row>
    <row r="445" spans="33:33">
      <c r="AG445" s="2"/>
    </row>
    <row r="446" spans="33:33">
      <c r="AG446" s="2"/>
    </row>
    <row r="447" spans="33:33">
      <c r="AG447" s="2"/>
    </row>
    <row r="448" spans="33:33">
      <c r="AG448" s="2"/>
    </row>
    <row r="449" spans="33:33">
      <c r="AG449" s="2"/>
    </row>
    <row r="450" spans="33:33">
      <c r="AG450" s="2"/>
    </row>
    <row r="451" spans="33:33">
      <c r="AG451" s="2"/>
    </row>
    <row r="452" spans="33:33">
      <c r="AG452" s="2"/>
    </row>
    <row r="453" spans="33:33">
      <c r="AG453" s="2"/>
    </row>
    <row r="454" spans="33:33">
      <c r="AG454" s="2"/>
    </row>
    <row r="455" spans="33:33">
      <c r="AG455" s="2"/>
    </row>
    <row r="456" spans="33:33">
      <c r="AG456" s="2"/>
    </row>
    <row r="457" spans="33:33">
      <c r="AG457" s="2"/>
    </row>
    <row r="458" spans="33:33">
      <c r="AG458" s="2"/>
    </row>
    <row r="459" spans="33:33">
      <c r="AG459" s="2"/>
    </row>
    <row r="460" spans="33:33">
      <c r="AG460" s="2"/>
    </row>
    <row r="461" spans="33:33">
      <c r="AG461" s="2"/>
    </row>
    <row r="462" spans="33:33">
      <c r="AG462" s="2"/>
    </row>
    <row r="463" spans="33:33">
      <c r="AG463" s="2"/>
    </row>
    <row r="464" spans="33:33">
      <c r="AG464" s="2"/>
    </row>
    <row r="465" spans="33:33">
      <c r="AG465" s="2"/>
    </row>
    <row r="466" spans="33:33">
      <c r="AG466" s="2"/>
    </row>
    <row r="467" spans="33:33">
      <c r="AG467" s="2"/>
    </row>
    <row r="468" spans="33:33">
      <c r="AG468" s="2"/>
    </row>
    <row r="469" spans="33:33">
      <c r="AG469" s="2"/>
    </row>
    <row r="470" spans="33:33">
      <c r="AG470" s="2"/>
    </row>
    <row r="471" spans="33:33">
      <c r="AG471" s="2"/>
    </row>
    <row r="472" spans="33:33">
      <c r="AG472" s="2"/>
    </row>
    <row r="473" spans="33:33">
      <c r="AG473" s="2"/>
    </row>
    <row r="474" spans="33:33">
      <c r="AG474" s="2"/>
    </row>
    <row r="475" spans="33:33">
      <c r="AG475" s="2"/>
    </row>
    <row r="476" spans="33:33">
      <c r="AG476" s="2"/>
    </row>
    <row r="477" spans="33:33">
      <c r="AG477" s="2"/>
    </row>
    <row r="478" spans="33:33">
      <c r="AG478" s="2"/>
    </row>
    <row r="479" spans="33:33">
      <c r="AG479" s="2"/>
    </row>
    <row r="480" spans="33:33">
      <c r="AG480" s="2"/>
    </row>
    <row r="481" spans="33:33">
      <c r="AG481" s="2"/>
    </row>
    <row r="482" spans="33:33">
      <c r="AG482" s="2"/>
    </row>
    <row r="483" spans="33:33">
      <c r="AG483" s="2"/>
    </row>
    <row r="484" spans="33:33">
      <c r="AG484" s="2"/>
    </row>
    <row r="485" spans="33:33">
      <c r="AG485" s="2"/>
    </row>
    <row r="486" spans="33:33">
      <c r="AG486" s="2"/>
    </row>
    <row r="487" spans="33:33">
      <c r="AG487" s="2"/>
    </row>
    <row r="488" spans="33:33">
      <c r="AG488" s="2"/>
    </row>
    <row r="489" spans="33:33">
      <c r="AG489" s="2"/>
    </row>
    <row r="490" spans="33:33">
      <c r="AG490" s="2"/>
    </row>
    <row r="491" spans="33:33">
      <c r="AG491" s="2"/>
    </row>
    <row r="492" spans="33:33">
      <c r="AG492" s="2"/>
    </row>
    <row r="493" spans="33:33">
      <c r="AG493" s="2"/>
    </row>
    <row r="494" spans="33:33">
      <c r="AG494" s="2"/>
    </row>
    <row r="495" spans="33:33">
      <c r="AG495" s="2"/>
    </row>
    <row r="496" spans="33:33">
      <c r="AG496" s="2"/>
    </row>
    <row r="497" spans="33:33">
      <c r="AG497" s="2"/>
    </row>
    <row r="498" spans="33:33">
      <c r="AG498" s="2"/>
    </row>
    <row r="499" spans="33:33">
      <c r="AG499" s="2"/>
    </row>
    <row r="500" spans="33:33">
      <c r="AG500" s="2"/>
    </row>
    <row r="501" spans="33:33">
      <c r="AG501" s="2"/>
    </row>
    <row r="502" spans="33:33">
      <c r="AG502" s="2"/>
    </row>
    <row r="503" spans="33:33">
      <c r="AG503" s="2"/>
    </row>
    <row r="504" spans="33:33">
      <c r="AG504" s="2"/>
    </row>
    <row r="505" spans="33:33">
      <c r="AG505" s="2"/>
    </row>
    <row r="506" spans="33:33">
      <c r="AG506" s="2"/>
    </row>
    <row r="507" spans="33:33">
      <c r="AG507" s="2"/>
    </row>
    <row r="508" spans="33:33">
      <c r="AG508" s="2"/>
    </row>
    <row r="509" spans="33:33">
      <c r="AG509" s="2"/>
    </row>
    <row r="510" spans="33:33">
      <c r="AG510" s="2"/>
    </row>
    <row r="511" spans="33:33">
      <c r="AG511" s="2"/>
    </row>
    <row r="512" spans="33:33">
      <c r="AG512" s="2"/>
    </row>
    <row r="513" spans="33:33">
      <c r="AG513" s="2"/>
    </row>
    <row r="514" spans="33:33">
      <c r="AG514" s="2"/>
    </row>
    <row r="515" spans="33:33">
      <c r="AG515" s="2"/>
    </row>
    <row r="516" spans="33:33">
      <c r="AG516" s="2"/>
    </row>
    <row r="517" spans="33:33">
      <c r="AG517" s="2"/>
    </row>
    <row r="518" spans="33:33">
      <c r="AG518" s="2"/>
    </row>
    <row r="519" spans="33:33">
      <c r="AG519" s="2"/>
    </row>
    <row r="520" spans="33:33">
      <c r="AG520" s="2"/>
    </row>
    <row r="521" spans="33:33">
      <c r="AG521" s="2"/>
    </row>
    <row r="522" spans="33:33">
      <c r="AG522" s="2"/>
    </row>
    <row r="523" spans="33:33">
      <c r="AG523" s="2"/>
    </row>
    <row r="524" spans="33:33">
      <c r="AG524" s="2"/>
    </row>
    <row r="525" spans="33:33">
      <c r="AG525" s="2"/>
    </row>
    <row r="526" spans="33:33">
      <c r="AG526" s="2"/>
    </row>
    <row r="527" spans="33:33">
      <c r="AG527" s="2"/>
    </row>
    <row r="528" spans="33:33">
      <c r="AG528" s="2"/>
    </row>
    <row r="529" spans="33:33">
      <c r="AG529" s="2"/>
    </row>
    <row r="530" spans="33:33">
      <c r="AG530" s="2"/>
    </row>
    <row r="531" spans="33:33">
      <c r="AG531" s="2"/>
    </row>
    <row r="532" spans="33:33">
      <c r="AG532" s="2"/>
    </row>
    <row r="533" spans="33:33">
      <c r="AG533" s="2"/>
    </row>
    <row r="534" spans="33:33">
      <c r="AG534" s="2"/>
    </row>
    <row r="535" spans="33:33">
      <c r="AG535" s="2"/>
    </row>
    <row r="536" spans="33:33">
      <c r="AG536" s="2"/>
    </row>
    <row r="537" spans="33:33">
      <c r="AG537" s="2"/>
    </row>
    <row r="538" spans="33:33">
      <c r="AG538" s="2"/>
    </row>
    <row r="539" spans="33:33">
      <c r="AG539" s="2"/>
    </row>
    <row r="540" spans="33:33">
      <c r="AG540" s="2"/>
    </row>
    <row r="541" spans="33:33">
      <c r="AG541" s="2"/>
    </row>
    <row r="542" spans="33:33">
      <c r="AG542" s="2"/>
    </row>
    <row r="543" spans="33:33">
      <c r="AG543" s="2"/>
    </row>
    <row r="544" spans="33:33">
      <c r="AG544" s="2"/>
    </row>
    <row r="545" spans="33:33">
      <c r="AG545" s="2"/>
    </row>
    <row r="546" spans="33:33">
      <c r="AG546" s="2"/>
    </row>
    <row r="547" spans="33:33">
      <c r="AG547" s="2"/>
    </row>
    <row r="548" spans="33:33">
      <c r="AG548" s="2"/>
    </row>
    <row r="549" spans="33:33">
      <c r="AG549" s="2"/>
    </row>
    <row r="550" spans="33:33">
      <c r="AG550" s="2"/>
    </row>
    <row r="551" spans="33:33">
      <c r="AG551" s="2"/>
    </row>
    <row r="552" spans="33:33">
      <c r="AG552" s="2"/>
    </row>
    <row r="553" spans="33:33">
      <c r="AG553" s="2"/>
    </row>
    <row r="554" spans="33:33">
      <c r="AG554" s="2"/>
    </row>
    <row r="555" spans="33:33">
      <c r="AG555" s="2"/>
    </row>
    <row r="556" spans="33:33">
      <c r="AG556" s="2"/>
    </row>
    <row r="557" spans="33:33">
      <c r="AG557" s="2"/>
    </row>
    <row r="558" spans="33:33">
      <c r="AG558" s="2"/>
    </row>
    <row r="559" spans="33:33">
      <c r="AG559" s="2"/>
    </row>
    <row r="560" spans="33:33">
      <c r="AG560" s="2"/>
    </row>
    <row r="561" spans="33:33">
      <c r="AG561" s="2"/>
    </row>
    <row r="562" spans="33:33">
      <c r="AG562" s="2"/>
    </row>
    <row r="563" spans="33:33">
      <c r="AG563" s="2"/>
    </row>
    <row r="564" spans="33:33">
      <c r="AG564" s="2"/>
    </row>
    <row r="565" spans="33:33">
      <c r="AG565" s="2"/>
    </row>
    <row r="566" spans="33:33">
      <c r="AG566" s="2"/>
    </row>
    <row r="567" spans="33:33">
      <c r="AG567" s="2"/>
    </row>
    <row r="568" spans="33:33">
      <c r="AG568" s="2"/>
    </row>
    <row r="569" spans="33:33">
      <c r="AG569" s="2"/>
    </row>
    <row r="570" spans="33:33">
      <c r="AG570" s="2"/>
    </row>
    <row r="571" spans="33:33">
      <c r="AG571" s="2"/>
    </row>
    <row r="572" spans="33:33">
      <c r="AG572" s="2"/>
    </row>
    <row r="573" spans="33:33">
      <c r="AG573" s="2"/>
    </row>
    <row r="574" spans="33:33">
      <c r="AG574" s="2"/>
    </row>
    <row r="575" spans="33:33">
      <c r="AG575" s="2"/>
    </row>
    <row r="576" spans="33:33">
      <c r="AG576" s="2"/>
    </row>
    <row r="577" spans="33:33">
      <c r="AG577" s="2"/>
    </row>
    <row r="578" spans="33:33">
      <c r="AG578" s="2"/>
    </row>
    <row r="579" spans="33:33">
      <c r="AG579" s="2"/>
    </row>
    <row r="580" spans="33:33">
      <c r="AG580" s="2"/>
    </row>
    <row r="581" spans="33:33">
      <c r="AG581" s="2"/>
    </row>
    <row r="582" spans="33:33">
      <c r="AG582" s="2"/>
    </row>
    <row r="583" spans="33:33">
      <c r="AG583" s="2"/>
    </row>
    <row r="584" spans="33:33">
      <c r="AG584" s="2"/>
    </row>
    <row r="585" spans="33:33">
      <c r="AG585" s="2"/>
    </row>
    <row r="586" spans="33:33">
      <c r="AG586" s="2"/>
    </row>
    <row r="587" spans="33:33">
      <c r="AG587" s="2"/>
    </row>
    <row r="588" spans="33:33">
      <c r="AG588" s="2"/>
    </row>
    <row r="589" spans="33:33">
      <c r="AG589" s="2"/>
    </row>
    <row r="590" spans="33:33">
      <c r="AG590" s="2"/>
    </row>
    <row r="591" spans="33:33">
      <c r="AG591" s="2"/>
    </row>
    <row r="592" spans="33:33">
      <c r="AG592" s="2"/>
    </row>
    <row r="593" spans="33:33">
      <c r="AG593" s="2"/>
    </row>
    <row r="594" spans="33:33">
      <c r="AG594" s="2"/>
    </row>
    <row r="595" spans="33:33">
      <c r="AG595" s="2"/>
    </row>
    <row r="596" spans="33:33">
      <c r="AG596" s="2"/>
    </row>
    <row r="597" spans="33:33">
      <c r="AG597" s="2"/>
    </row>
    <row r="598" spans="33:33">
      <c r="AG598" s="2"/>
    </row>
    <row r="599" spans="33:33">
      <c r="AG599" s="2"/>
    </row>
    <row r="600" spans="33:33">
      <c r="AG600" s="2"/>
    </row>
    <row r="601" spans="33:33">
      <c r="AG601" s="2"/>
    </row>
    <row r="602" spans="33:33">
      <c r="AG602" s="2"/>
    </row>
    <row r="603" spans="33:33">
      <c r="AG603" s="2"/>
    </row>
    <row r="604" spans="33:33">
      <c r="AG604" s="2"/>
    </row>
    <row r="605" spans="33:33">
      <c r="AG605" s="2"/>
    </row>
    <row r="606" spans="33:33">
      <c r="AG606" s="2"/>
    </row>
    <row r="607" spans="33:33">
      <c r="AG607" s="2"/>
    </row>
    <row r="608" spans="33:33">
      <c r="AG608" s="2"/>
    </row>
    <row r="609" spans="33:33">
      <c r="AG609" s="2"/>
    </row>
    <row r="610" spans="33:33">
      <c r="AG610" s="2"/>
    </row>
    <row r="611" spans="33:33">
      <c r="AG611" s="2"/>
    </row>
    <row r="612" spans="33:33">
      <c r="AG612" s="2"/>
    </row>
    <row r="613" spans="33:33">
      <c r="AG613" s="2"/>
    </row>
    <row r="614" spans="33:33">
      <c r="AG614" s="2"/>
    </row>
    <row r="615" spans="33:33">
      <c r="AG615" s="2"/>
    </row>
    <row r="616" spans="33:33">
      <c r="AG616" s="2"/>
    </row>
    <row r="617" spans="33:33">
      <c r="AG617" s="2"/>
    </row>
    <row r="618" spans="33:33">
      <c r="AG618" s="2"/>
    </row>
    <row r="619" spans="33:33">
      <c r="AG619" s="2"/>
    </row>
    <row r="620" spans="33:33">
      <c r="AG620" s="2"/>
    </row>
    <row r="621" spans="33:33">
      <c r="AG621" s="2"/>
    </row>
    <row r="622" spans="33:33">
      <c r="AG622" s="2"/>
    </row>
    <row r="623" spans="33:33">
      <c r="AG623" s="2"/>
    </row>
    <row r="624" spans="33:33">
      <c r="AG624" s="2"/>
    </row>
    <row r="625" spans="33:33">
      <c r="AG625" s="2"/>
    </row>
    <row r="626" spans="33:33">
      <c r="AG626" s="2"/>
    </row>
    <row r="627" spans="33:33">
      <c r="AG627" s="2"/>
    </row>
    <row r="628" spans="33:33">
      <c r="AG628" s="2"/>
    </row>
    <row r="629" spans="33:33">
      <c r="AG629" s="2"/>
    </row>
    <row r="630" spans="33:33">
      <c r="AG630" s="2"/>
    </row>
    <row r="631" spans="33:33">
      <c r="AG631" s="2"/>
    </row>
    <row r="632" spans="33:33">
      <c r="AG632" s="2"/>
    </row>
    <row r="633" spans="33:33">
      <c r="AG633" s="2"/>
    </row>
    <row r="634" spans="33:33">
      <c r="AG634" s="2"/>
    </row>
    <row r="635" spans="33:33">
      <c r="AG635" s="2"/>
    </row>
    <row r="636" spans="33:33">
      <c r="AG636" s="2"/>
    </row>
    <row r="637" spans="33:33">
      <c r="AG637" s="2"/>
    </row>
    <row r="638" spans="33:33">
      <c r="AG638" s="2"/>
    </row>
    <row r="639" spans="33:33">
      <c r="AG639" s="2"/>
    </row>
    <row r="640" spans="33:33">
      <c r="AG640" s="2"/>
    </row>
    <row r="641" spans="33:33">
      <c r="AG641" s="2"/>
    </row>
    <row r="642" spans="33:33">
      <c r="AG642" s="2"/>
    </row>
    <row r="643" spans="33:33">
      <c r="AG643" s="2"/>
    </row>
    <row r="644" spans="33:33">
      <c r="AG644" s="2"/>
    </row>
    <row r="645" spans="33:33">
      <c r="AG645" s="2"/>
    </row>
    <row r="646" spans="33:33">
      <c r="AG646" s="2"/>
    </row>
    <row r="647" spans="33:33">
      <c r="AG647" s="2"/>
    </row>
    <row r="648" spans="33:33">
      <c r="AG648" s="2"/>
    </row>
    <row r="649" spans="33:33">
      <c r="AG649" s="2"/>
    </row>
    <row r="650" spans="33:33">
      <c r="AG650" s="2"/>
    </row>
    <row r="651" spans="33:33">
      <c r="AG651" s="2"/>
    </row>
    <row r="652" spans="33:33">
      <c r="AG652" s="2"/>
    </row>
    <row r="653" spans="33:33">
      <c r="AG653" s="2"/>
    </row>
    <row r="654" spans="33:33">
      <c r="AG654" s="2"/>
    </row>
    <row r="655" spans="33:33">
      <c r="AG655" s="2"/>
    </row>
    <row r="656" spans="33:33">
      <c r="AG656" s="2"/>
    </row>
    <row r="657" spans="33:33">
      <c r="AG657" s="2"/>
    </row>
    <row r="658" spans="33:33">
      <c r="AG658" s="2"/>
    </row>
    <row r="659" spans="33:33">
      <c r="AG659" s="2"/>
    </row>
    <row r="660" spans="33:33">
      <c r="AG660" s="2"/>
    </row>
    <row r="661" spans="33:33">
      <c r="AG661" s="2"/>
    </row>
    <row r="662" spans="33:33">
      <c r="AG662" s="2"/>
    </row>
    <row r="663" spans="33:33">
      <c r="AG663" s="2"/>
    </row>
    <row r="664" spans="33:33">
      <c r="AG664" s="2"/>
    </row>
    <row r="665" spans="33:33">
      <c r="AG665" s="2"/>
    </row>
    <row r="666" spans="33:33">
      <c r="AG666" s="2"/>
    </row>
    <row r="667" spans="33:33">
      <c r="AG667" s="2"/>
    </row>
    <row r="668" spans="33:33">
      <c r="AG668" s="2"/>
    </row>
    <row r="669" spans="33:33">
      <c r="AG669" s="2"/>
    </row>
    <row r="670" spans="33:33">
      <c r="AG670" s="2"/>
    </row>
    <row r="671" spans="33:33">
      <c r="AG671" s="2"/>
    </row>
    <row r="672" spans="33:33">
      <c r="AG672" s="2"/>
    </row>
    <row r="673" spans="33:33">
      <c r="AG673" s="2"/>
    </row>
    <row r="674" spans="33:33">
      <c r="AG674" s="2"/>
    </row>
    <row r="675" spans="33:33">
      <c r="AG675" s="2"/>
    </row>
    <row r="676" spans="33:33">
      <c r="AG676" s="2"/>
    </row>
    <row r="677" spans="33:33">
      <c r="AG677" s="2"/>
    </row>
    <row r="678" spans="33:33">
      <c r="AG678" s="2"/>
    </row>
    <row r="679" spans="33:33">
      <c r="AG679" s="2"/>
    </row>
    <row r="680" spans="33:33">
      <c r="AG680" s="2"/>
    </row>
    <row r="681" spans="33:33">
      <c r="AG681" s="2"/>
    </row>
    <row r="682" spans="33:33">
      <c r="AG682" s="2"/>
    </row>
    <row r="683" spans="33:33">
      <c r="AG683" s="2"/>
    </row>
    <row r="684" spans="33:33">
      <c r="AG684" s="2"/>
    </row>
    <row r="685" spans="33:33">
      <c r="AG685" s="2"/>
    </row>
    <row r="686" spans="33:33">
      <c r="AG686" s="2"/>
    </row>
    <row r="687" spans="33:33">
      <c r="AG687" s="2"/>
    </row>
    <row r="688" spans="33:33">
      <c r="AG688" s="2"/>
    </row>
    <row r="689" spans="33:33">
      <c r="AG689" s="2"/>
    </row>
    <row r="690" spans="33:33">
      <c r="AG690" s="2"/>
    </row>
    <row r="691" spans="33:33">
      <c r="AG691" s="2"/>
    </row>
    <row r="692" spans="33:33">
      <c r="AG692" s="2"/>
    </row>
    <row r="693" spans="33:33">
      <c r="AG693" s="2"/>
    </row>
    <row r="694" spans="33:33">
      <c r="AG694" s="2"/>
    </row>
    <row r="695" spans="33:33">
      <c r="AG695" s="2"/>
    </row>
    <row r="696" spans="33:33">
      <c r="AG696" s="2"/>
    </row>
    <row r="697" spans="33:33">
      <c r="AG697" s="2"/>
    </row>
    <row r="698" spans="33:33">
      <c r="AG698" s="2"/>
    </row>
    <row r="699" spans="33:33">
      <c r="AG699" s="2"/>
    </row>
    <row r="700" spans="33:33">
      <c r="AG700" s="2"/>
    </row>
    <row r="701" spans="33:33">
      <c r="AG701" s="2"/>
    </row>
    <row r="702" spans="33:33">
      <c r="AG702" s="2"/>
    </row>
    <row r="703" spans="33:33">
      <c r="AG703" s="2"/>
    </row>
    <row r="704" spans="33:33">
      <c r="AG704" s="2"/>
    </row>
    <row r="705" spans="33:33">
      <c r="AG705" s="2"/>
    </row>
    <row r="706" spans="33:33">
      <c r="AG706" s="2"/>
    </row>
    <row r="707" spans="33:33">
      <c r="AG707" s="2"/>
    </row>
    <row r="708" spans="33:33">
      <c r="AG708" s="2"/>
    </row>
    <row r="709" spans="33:33">
      <c r="AG709" s="2"/>
    </row>
    <row r="710" spans="33:33">
      <c r="AG710" s="2"/>
    </row>
    <row r="711" spans="33:33">
      <c r="AG711" s="2"/>
    </row>
    <row r="712" spans="33:33">
      <c r="AG712" s="2"/>
    </row>
    <row r="713" spans="33:33">
      <c r="AG713" s="2"/>
    </row>
    <row r="714" spans="33:33">
      <c r="AG714" s="2"/>
    </row>
    <row r="715" spans="33:33">
      <c r="AG715" s="2"/>
    </row>
    <row r="716" spans="33:33">
      <c r="AG716" s="2"/>
    </row>
    <row r="717" spans="33:33">
      <c r="AG717" s="2"/>
    </row>
    <row r="718" spans="33:33">
      <c r="AG718" s="2"/>
    </row>
    <row r="719" spans="33:33">
      <c r="AG719" s="2"/>
    </row>
    <row r="720" spans="33:33">
      <c r="AG720" s="2"/>
    </row>
    <row r="721" spans="33:33">
      <c r="AG721" s="2"/>
    </row>
    <row r="722" spans="33:33">
      <c r="AG722" s="2"/>
    </row>
    <row r="723" spans="33:33">
      <c r="AG723" s="2"/>
    </row>
    <row r="724" spans="33:33">
      <c r="AG724" s="2"/>
    </row>
    <row r="725" spans="33:33">
      <c r="AG725" s="2"/>
    </row>
    <row r="726" spans="33:33">
      <c r="AG726" s="2"/>
    </row>
    <row r="727" spans="33:33">
      <c r="AG727" s="2"/>
    </row>
    <row r="728" spans="33:33">
      <c r="AG728" s="2"/>
    </row>
    <row r="729" spans="33:33">
      <c r="AG729" s="2"/>
    </row>
    <row r="730" spans="33:33">
      <c r="AG730" s="2"/>
    </row>
    <row r="731" spans="33:33">
      <c r="AG731" s="2"/>
    </row>
    <row r="732" spans="33:33">
      <c r="AG732" s="2"/>
    </row>
    <row r="733" spans="33:33">
      <c r="AG733" s="2"/>
    </row>
    <row r="734" spans="33:33">
      <c r="AG734" s="2"/>
    </row>
    <row r="735" spans="33:33">
      <c r="AG735" s="2"/>
    </row>
    <row r="736" spans="33:33">
      <c r="AG736" s="2"/>
    </row>
  </sheetData>
  <sheetProtection algorithmName="SHA-512" hashValue="koMPr+666YzHLPJP614auQBxUo0K+XX4Qs3wzhWzJ438RYPqjfY5q7iCMhXNYFuOWwW2JdEp7yus4FIWQEE7jQ==" saltValue="xsKpTWkHIlXmSIoU14h9lw==" spinCount="100000" sheet="1" objects="1" scenarios="1"/>
  <mergeCells count="4">
    <mergeCell ref="S3:AE3"/>
    <mergeCell ref="A4:F4"/>
    <mergeCell ref="S4:AE4"/>
    <mergeCell ref="A7:C10"/>
  </mergeCells>
  <pageMargins left="0.25" right="0.25" top="0.75" bottom="0.75" header="0.3" footer="0.3"/>
  <pageSetup paperSize="5" scale="42"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36"/>
  <sheetViews>
    <sheetView topLeftCell="A102" workbookViewId="0">
      <selection activeCell="A101" sqref="A1:XFD101"/>
    </sheetView>
  </sheetViews>
  <sheetFormatPr defaultRowHeight="12.75"/>
  <cols>
    <col min="1" max="1" width="6.28515625" style="6" bestFit="1" customWidth="1"/>
    <col min="2" max="2" width="1.5703125" style="12" customWidth="1"/>
    <col min="3" max="3" width="7.28515625" style="6" customWidth="1"/>
    <col min="4" max="8" width="5.7109375" style="1" customWidth="1"/>
    <col min="9" max="9" width="6" style="1" customWidth="1"/>
    <col min="10" max="33" width="5.7109375" style="1" customWidth="1"/>
    <col min="34" max="34" width="5.7109375" style="11" customWidth="1"/>
    <col min="35" max="36" width="5.7109375" style="2" customWidth="1"/>
    <col min="37" max="37" width="5.7109375" style="7" customWidth="1"/>
    <col min="38" max="54" width="5.7109375" style="2"/>
    <col min="55" max="59" width="5.7109375" style="2" customWidth="1"/>
    <col min="60" max="60" width="7.85546875" style="2" customWidth="1"/>
  </cols>
  <sheetData>
    <row r="1" spans="1:60" hidden="1">
      <c r="A1" s="43" t="s">
        <v>0</v>
      </c>
      <c r="B1" s="44"/>
      <c r="C1" s="45"/>
      <c r="D1" s="46"/>
      <c r="E1" s="46"/>
      <c r="F1" s="46"/>
      <c r="G1" s="46"/>
      <c r="H1" s="46"/>
      <c r="I1" s="46"/>
      <c r="J1" s="46"/>
      <c r="K1" s="46"/>
      <c r="L1" s="46"/>
      <c r="M1" s="46"/>
      <c r="N1" s="47"/>
      <c r="O1" s="47"/>
      <c r="P1" s="46"/>
      <c r="Q1" s="46"/>
      <c r="R1" s="46"/>
      <c r="S1" s="46"/>
      <c r="T1" s="46"/>
      <c r="U1" s="46"/>
      <c r="V1" s="46"/>
      <c r="W1" s="46"/>
      <c r="X1" s="46"/>
      <c r="Y1" s="46"/>
      <c r="Z1" s="46"/>
      <c r="AA1" s="48" t="s">
        <v>0</v>
      </c>
      <c r="AB1" s="48"/>
      <c r="AC1" s="46"/>
      <c r="AD1" s="46"/>
      <c r="AE1" s="46"/>
      <c r="AF1" s="46"/>
      <c r="AG1" s="46"/>
      <c r="AH1" s="49"/>
      <c r="AI1" s="49"/>
      <c r="AJ1" s="49"/>
      <c r="AK1" s="50"/>
      <c r="AL1" s="49"/>
      <c r="AM1" s="49"/>
      <c r="AN1" s="49"/>
      <c r="AO1" s="49"/>
      <c r="AP1" s="49"/>
      <c r="AQ1" s="49"/>
      <c r="AR1" s="49"/>
      <c r="AS1" s="49"/>
      <c r="AT1" s="49"/>
      <c r="AU1" s="49"/>
      <c r="AV1" s="49"/>
      <c r="AW1" s="49"/>
      <c r="AX1" s="49"/>
      <c r="AY1" s="49"/>
      <c r="AZ1" s="49"/>
      <c r="BA1" s="49"/>
      <c r="BB1" s="49"/>
      <c r="BC1" s="49"/>
      <c r="BD1" s="49"/>
      <c r="BE1" s="49"/>
      <c r="BF1" s="49"/>
      <c r="BG1" s="49"/>
      <c r="BH1" s="51"/>
    </row>
    <row r="2" spans="1:60" ht="14.25" hidden="1">
      <c r="A2" s="52"/>
      <c r="B2" s="53"/>
      <c r="C2" s="54"/>
      <c r="D2" s="55"/>
      <c r="E2" s="55"/>
      <c r="F2" s="55"/>
      <c r="G2" s="55"/>
      <c r="H2" s="55"/>
      <c r="I2" s="55"/>
      <c r="J2" s="55"/>
      <c r="K2" s="55"/>
      <c r="L2" s="55"/>
      <c r="M2" s="55"/>
      <c r="N2" s="56"/>
      <c r="O2" s="56"/>
      <c r="P2" s="56"/>
      <c r="Q2" s="56"/>
      <c r="R2" s="55"/>
      <c r="S2" s="55"/>
      <c r="T2" s="57"/>
      <c r="U2" s="57"/>
      <c r="V2" s="57"/>
      <c r="W2" s="57"/>
      <c r="X2" s="55"/>
      <c r="Y2" s="57"/>
      <c r="Z2" s="74" t="s">
        <v>1</v>
      </c>
      <c r="AA2" s="58"/>
      <c r="AB2" s="58"/>
      <c r="AC2" s="55"/>
      <c r="AD2" s="55"/>
      <c r="AE2" s="55"/>
      <c r="AF2" s="55"/>
      <c r="AG2" s="55"/>
      <c r="AH2" s="59"/>
      <c r="AI2" s="59"/>
      <c r="AJ2" s="59"/>
      <c r="AK2" s="60"/>
      <c r="AL2" s="59"/>
      <c r="AM2" s="59"/>
      <c r="AN2" s="59"/>
      <c r="AO2" s="59"/>
      <c r="AP2" s="59"/>
      <c r="AQ2" s="59"/>
      <c r="AR2" s="59"/>
      <c r="AS2" s="59"/>
      <c r="AT2" s="59"/>
      <c r="AU2" s="59"/>
      <c r="AV2" s="59"/>
      <c r="AW2" s="59"/>
      <c r="AX2" s="59"/>
      <c r="AY2" s="59"/>
      <c r="AZ2" s="59"/>
      <c r="BA2" s="59"/>
      <c r="BB2" s="59"/>
      <c r="BC2" s="59"/>
      <c r="BD2" s="59"/>
      <c r="BE2" s="59"/>
      <c r="BF2" s="59"/>
      <c r="BG2" s="59"/>
      <c r="BH2" s="61"/>
    </row>
    <row r="3" spans="1:60" ht="15" hidden="1">
      <c r="A3" s="52"/>
      <c r="B3" s="98"/>
      <c r="C3" s="54"/>
      <c r="D3" s="56"/>
      <c r="E3" s="56"/>
      <c r="F3" s="56"/>
      <c r="G3" s="55"/>
      <c r="H3" s="56"/>
      <c r="I3" s="56"/>
      <c r="J3" s="56"/>
      <c r="K3" s="56"/>
      <c r="L3" s="56"/>
      <c r="M3" s="56"/>
      <c r="N3" s="56"/>
      <c r="O3" s="56"/>
      <c r="P3" s="56"/>
      <c r="Q3" s="56"/>
      <c r="R3" s="55"/>
      <c r="S3" s="55"/>
      <c r="T3" s="383" t="s">
        <v>8</v>
      </c>
      <c r="U3" s="383"/>
      <c r="V3" s="383"/>
      <c r="W3" s="383"/>
      <c r="X3" s="383"/>
      <c r="Y3" s="383"/>
      <c r="Z3" s="383"/>
      <c r="AA3" s="383"/>
      <c r="AB3" s="383"/>
      <c r="AC3" s="383"/>
      <c r="AD3" s="383"/>
      <c r="AE3" s="383"/>
      <c r="AF3" s="383"/>
      <c r="AG3" s="55"/>
      <c r="AH3" s="59"/>
      <c r="AI3" s="59"/>
      <c r="AJ3" s="59"/>
      <c r="AK3" s="60"/>
      <c r="AL3" s="59"/>
      <c r="AM3" s="59"/>
      <c r="AN3" s="59"/>
      <c r="AO3" s="59"/>
      <c r="AP3" s="59"/>
      <c r="AQ3" s="59"/>
      <c r="AR3" s="59"/>
      <c r="AS3" s="59"/>
      <c r="AT3" s="59"/>
      <c r="AU3" s="59"/>
      <c r="AV3" s="59"/>
      <c r="AW3" s="59"/>
      <c r="AX3" s="59"/>
      <c r="AY3" s="59"/>
      <c r="AZ3" s="59"/>
      <c r="BA3" s="59"/>
      <c r="BB3" s="59"/>
      <c r="BC3" s="59"/>
      <c r="BD3" s="59"/>
      <c r="BE3" s="59"/>
      <c r="BF3" s="59"/>
      <c r="BG3" s="59"/>
      <c r="BH3" s="61"/>
    </row>
    <row r="4" spans="1:60" ht="23.25" hidden="1">
      <c r="A4" s="384" t="s">
        <v>11</v>
      </c>
      <c r="B4" s="385"/>
      <c r="C4" s="385"/>
      <c r="D4" s="385"/>
      <c r="E4" s="385"/>
      <c r="F4" s="385"/>
      <c r="G4" s="385"/>
      <c r="H4" s="56"/>
      <c r="I4" s="56"/>
      <c r="J4" s="56"/>
      <c r="K4" s="56"/>
      <c r="L4" s="56"/>
      <c r="M4" s="56"/>
      <c r="N4" s="56"/>
      <c r="O4" s="56"/>
      <c r="P4" s="56"/>
      <c r="Q4" s="56"/>
      <c r="R4" s="55"/>
      <c r="S4" s="55"/>
      <c r="T4" s="383" t="s">
        <v>12</v>
      </c>
      <c r="U4" s="383"/>
      <c r="V4" s="383"/>
      <c r="W4" s="383"/>
      <c r="X4" s="383"/>
      <c r="Y4" s="383"/>
      <c r="Z4" s="383"/>
      <c r="AA4" s="383"/>
      <c r="AB4" s="383"/>
      <c r="AC4" s="383"/>
      <c r="AD4" s="383"/>
      <c r="AE4" s="383"/>
      <c r="AF4" s="383"/>
      <c r="AG4" s="55"/>
      <c r="AH4" s="59"/>
      <c r="AI4" s="59"/>
      <c r="AJ4" s="59"/>
      <c r="AK4" s="60"/>
      <c r="AL4" s="59"/>
      <c r="AM4" s="59"/>
      <c r="AN4" s="59"/>
      <c r="AO4" s="59"/>
      <c r="AP4" s="59"/>
      <c r="AQ4" s="59"/>
      <c r="AR4" s="59"/>
      <c r="AS4" s="59"/>
      <c r="AT4" s="59"/>
      <c r="AU4" s="59"/>
      <c r="AV4" s="59"/>
      <c r="AW4" s="59"/>
      <c r="AX4" s="59"/>
      <c r="AY4" s="59"/>
      <c r="AZ4" s="59"/>
      <c r="BA4" s="59"/>
      <c r="BB4" s="59"/>
      <c r="BC4" s="59"/>
      <c r="BD4" s="59"/>
      <c r="BE4" s="59"/>
      <c r="BF4" s="59"/>
      <c r="BG4" s="59"/>
      <c r="BH4" s="61"/>
    </row>
    <row r="5" spans="1:60" ht="15" hidden="1">
      <c r="A5" s="52"/>
      <c r="B5" s="53"/>
      <c r="C5" s="63"/>
      <c r="D5" s="56"/>
      <c r="E5" s="56"/>
      <c r="F5" s="56"/>
      <c r="G5" s="55"/>
      <c r="H5" s="56"/>
      <c r="I5" s="56"/>
      <c r="J5" s="56"/>
      <c r="K5" s="56"/>
      <c r="L5" s="56"/>
      <c r="M5" s="56"/>
      <c r="N5" s="62"/>
      <c r="O5" s="56"/>
      <c r="P5" s="56"/>
      <c r="Q5" s="56"/>
      <c r="R5" s="55"/>
      <c r="S5" s="55"/>
      <c r="T5" s="55"/>
      <c r="U5" s="55"/>
      <c r="V5" s="55"/>
      <c r="W5" s="55"/>
      <c r="X5" s="55"/>
      <c r="Y5" s="75"/>
      <c r="Z5" s="106" t="s">
        <v>17</v>
      </c>
      <c r="AA5" s="88"/>
      <c r="AB5" s="55"/>
      <c r="AC5" s="55"/>
      <c r="AD5" s="55"/>
      <c r="AE5" s="55"/>
      <c r="AF5" s="55"/>
      <c r="AG5" s="55"/>
      <c r="AH5" s="59"/>
      <c r="AI5" s="59"/>
      <c r="AJ5" s="59"/>
      <c r="AK5" s="60"/>
      <c r="AL5" s="59"/>
      <c r="AM5" s="59"/>
      <c r="AN5" s="59"/>
      <c r="AO5" s="59"/>
      <c r="AP5" s="59"/>
      <c r="AQ5" s="59"/>
      <c r="AR5" s="59"/>
      <c r="AS5" s="59"/>
      <c r="AT5" s="59"/>
      <c r="AU5" s="59"/>
      <c r="AV5" s="59"/>
      <c r="AW5" s="59"/>
      <c r="AX5" s="59"/>
      <c r="AY5" s="59"/>
      <c r="AZ5" s="59"/>
      <c r="BA5" s="59"/>
      <c r="BB5" s="104"/>
      <c r="BC5" s="104"/>
      <c r="BD5" s="104"/>
      <c r="BE5" s="104"/>
      <c r="BF5" s="104"/>
      <c r="BG5" s="104"/>
      <c r="BH5" s="178"/>
    </row>
    <row r="6" spans="1:60" ht="13.5" hidden="1" thickBot="1">
      <c r="A6" s="163"/>
      <c r="B6" s="164"/>
      <c r="C6" s="165"/>
      <c r="D6" s="71"/>
      <c r="E6" s="71"/>
      <c r="F6" s="71"/>
      <c r="G6" s="71"/>
      <c r="H6" s="166" t="s">
        <v>0</v>
      </c>
      <c r="I6" s="167" t="s">
        <v>0</v>
      </c>
      <c r="J6" s="72"/>
      <c r="K6" s="72"/>
      <c r="L6" s="72"/>
      <c r="M6" s="72"/>
      <c r="N6" s="167"/>
      <c r="O6" s="71"/>
      <c r="P6" s="72"/>
      <c r="Q6" s="72"/>
      <c r="R6" s="72"/>
      <c r="S6" s="72"/>
      <c r="T6" s="72"/>
      <c r="U6" s="72"/>
      <c r="V6" s="72"/>
      <c r="W6" s="72"/>
      <c r="X6" s="72"/>
      <c r="Y6" s="72"/>
      <c r="Z6" s="71"/>
      <c r="AA6" s="72"/>
      <c r="AB6" s="72"/>
      <c r="AC6" s="72"/>
      <c r="AD6" s="72"/>
      <c r="AE6" s="72"/>
      <c r="AF6" s="72"/>
      <c r="AG6" s="72"/>
      <c r="AH6" s="73"/>
      <c r="AI6" s="73"/>
      <c r="AJ6" s="73"/>
      <c r="AK6" s="168"/>
      <c r="AL6" s="73"/>
      <c r="AM6" s="73"/>
      <c r="AN6" s="73"/>
      <c r="AO6" s="73"/>
      <c r="AP6" s="73"/>
      <c r="AQ6" s="73"/>
      <c r="AR6" s="73"/>
      <c r="AS6" s="73"/>
      <c r="AT6" s="73"/>
      <c r="AU6" s="73"/>
      <c r="AV6" s="73"/>
      <c r="AW6" s="73"/>
      <c r="AX6" s="73"/>
      <c r="AY6" s="73"/>
      <c r="AZ6" s="73"/>
      <c r="BA6" s="73"/>
      <c r="BB6" s="73"/>
      <c r="BC6" s="73"/>
      <c r="BD6" s="73"/>
      <c r="BE6" s="73"/>
      <c r="BF6" s="73"/>
      <c r="BG6" s="73"/>
      <c r="BH6" s="179"/>
    </row>
    <row r="7" spans="1:60" ht="13.5" hidden="1" thickBot="1">
      <c r="A7" s="396" t="s">
        <v>6</v>
      </c>
      <c r="B7" s="397"/>
      <c r="C7" s="398"/>
      <c r="D7" s="171"/>
      <c r="E7" s="171"/>
      <c r="F7" s="171"/>
      <c r="G7" s="172"/>
      <c r="H7" s="172"/>
      <c r="I7" s="172"/>
      <c r="J7" s="172"/>
      <c r="K7" s="172"/>
      <c r="L7" s="172"/>
      <c r="M7" s="172"/>
      <c r="N7" s="173"/>
      <c r="O7" s="173"/>
      <c r="P7" s="173"/>
      <c r="Q7" s="173"/>
      <c r="R7" s="172"/>
      <c r="S7" s="172"/>
      <c r="T7" s="172"/>
      <c r="U7" s="172"/>
      <c r="V7" s="172"/>
      <c r="W7" s="172"/>
      <c r="X7" s="172"/>
      <c r="Y7" s="172"/>
      <c r="Z7" s="174" t="s">
        <v>2</v>
      </c>
      <c r="AA7" s="172"/>
      <c r="AB7" s="172"/>
      <c r="AC7" s="171"/>
      <c r="AD7" s="171"/>
      <c r="AE7" s="171"/>
      <c r="AF7" s="171"/>
      <c r="AG7" s="171"/>
      <c r="AH7" s="175"/>
      <c r="AI7" s="175"/>
      <c r="AJ7" s="175"/>
      <c r="AK7" s="176"/>
      <c r="AL7" s="175"/>
      <c r="AM7" s="175"/>
      <c r="AN7" s="175"/>
      <c r="AO7" s="175"/>
      <c r="AP7" s="175"/>
      <c r="AQ7" s="175"/>
      <c r="AR7" s="175"/>
      <c r="AS7" s="175"/>
      <c r="AT7" s="175"/>
      <c r="AU7" s="175"/>
      <c r="AV7" s="175"/>
      <c r="AW7" s="175"/>
      <c r="AX7" s="175"/>
      <c r="AY7" s="175"/>
      <c r="AZ7" s="175"/>
      <c r="BA7" s="175"/>
      <c r="BB7" s="175"/>
      <c r="BC7" s="175"/>
      <c r="BD7" s="175"/>
      <c r="BE7" s="175"/>
      <c r="BF7" s="175"/>
      <c r="BG7" s="175"/>
      <c r="BH7" s="177"/>
    </row>
    <row r="8" spans="1:60" hidden="1">
      <c r="A8" s="399"/>
      <c r="B8" s="400"/>
      <c r="C8" s="401"/>
      <c r="D8" s="26">
        <v>0</v>
      </c>
      <c r="E8" s="26">
        <v>1</v>
      </c>
      <c r="F8" s="26">
        <v>101</v>
      </c>
      <c r="G8" s="26">
        <v>201</v>
      </c>
      <c r="H8" s="194">
        <v>301</v>
      </c>
      <c r="I8" s="26">
        <v>401</v>
      </c>
      <c r="J8" s="26">
        <v>501</v>
      </c>
      <c r="K8" s="26">
        <v>601</v>
      </c>
      <c r="L8" s="26">
        <v>701</v>
      </c>
      <c r="M8" s="194">
        <v>801</v>
      </c>
      <c r="N8" s="26">
        <v>901</v>
      </c>
      <c r="O8" s="26">
        <v>1001</v>
      </c>
      <c r="P8" s="26">
        <v>1101</v>
      </c>
      <c r="Q8" s="26">
        <v>1201</v>
      </c>
      <c r="R8" s="194">
        <v>1301</v>
      </c>
      <c r="S8" s="26">
        <v>1401</v>
      </c>
      <c r="T8" s="26">
        <v>1501</v>
      </c>
      <c r="U8" s="26">
        <v>1601</v>
      </c>
      <c r="V8" s="26">
        <v>1701</v>
      </c>
      <c r="W8" s="194">
        <v>1801</v>
      </c>
      <c r="X8" s="26">
        <v>1901</v>
      </c>
      <c r="Y8" s="26">
        <v>2001</v>
      </c>
      <c r="Z8" s="26">
        <v>2101</v>
      </c>
      <c r="AA8" s="26">
        <v>2201</v>
      </c>
      <c r="AB8" s="194">
        <v>2301</v>
      </c>
      <c r="AC8" s="26">
        <v>2401</v>
      </c>
      <c r="AD8" s="26">
        <v>2501</v>
      </c>
      <c r="AE8" s="26">
        <v>2601</v>
      </c>
      <c r="AF8" s="26">
        <v>2701</v>
      </c>
      <c r="AG8" s="194">
        <v>2801</v>
      </c>
      <c r="AH8" s="26">
        <v>2901</v>
      </c>
      <c r="AI8" s="26">
        <v>3001</v>
      </c>
      <c r="AJ8" s="26">
        <v>3101</v>
      </c>
      <c r="AK8" s="26">
        <v>3201</v>
      </c>
      <c r="AL8" s="194">
        <v>3301</v>
      </c>
      <c r="AM8" s="26">
        <v>3401</v>
      </c>
      <c r="AN8" s="26">
        <v>3501</v>
      </c>
      <c r="AO8" s="26">
        <v>3601</v>
      </c>
      <c r="AP8" s="26">
        <v>3701</v>
      </c>
      <c r="AQ8" s="194">
        <v>3801</v>
      </c>
      <c r="AR8" s="26">
        <v>3901</v>
      </c>
      <c r="AS8" s="26">
        <v>4001</v>
      </c>
      <c r="AT8" s="26">
        <v>4101</v>
      </c>
      <c r="AU8" s="26">
        <v>4201</v>
      </c>
      <c r="AV8" s="194">
        <v>4301</v>
      </c>
      <c r="AW8" s="26">
        <v>4401</v>
      </c>
      <c r="AX8" s="26">
        <v>4501</v>
      </c>
      <c r="AY8" s="26">
        <v>4601</v>
      </c>
      <c r="AZ8" s="26">
        <v>4701</v>
      </c>
      <c r="BA8" s="194">
        <v>4801</v>
      </c>
      <c r="BB8" s="26">
        <v>4901</v>
      </c>
      <c r="BC8" s="26">
        <v>5001</v>
      </c>
      <c r="BD8" s="26">
        <v>5101</v>
      </c>
      <c r="BE8" s="26">
        <v>5201</v>
      </c>
      <c r="BF8" s="26">
        <v>5301</v>
      </c>
      <c r="BG8" s="26">
        <v>5401</v>
      </c>
      <c r="BH8" s="26">
        <v>5487</v>
      </c>
    </row>
    <row r="9" spans="1:60" hidden="1">
      <c r="A9" s="399"/>
      <c r="B9" s="400"/>
      <c r="C9" s="401"/>
      <c r="D9" s="26" t="s">
        <v>3</v>
      </c>
      <c r="E9" s="26" t="s">
        <v>3</v>
      </c>
      <c r="F9" s="26" t="s">
        <v>3</v>
      </c>
      <c r="G9" s="26" t="s">
        <v>3</v>
      </c>
      <c r="H9" s="194" t="s">
        <v>3</v>
      </c>
      <c r="I9" s="26" t="s">
        <v>3</v>
      </c>
      <c r="J9" s="26" t="s">
        <v>3</v>
      </c>
      <c r="K9" s="26" t="s">
        <v>3</v>
      </c>
      <c r="L9" s="26" t="s">
        <v>3</v>
      </c>
      <c r="M9" s="194" t="s">
        <v>3</v>
      </c>
      <c r="N9" s="26" t="s">
        <v>3</v>
      </c>
      <c r="O9" s="26" t="s">
        <v>3</v>
      </c>
      <c r="P9" s="26" t="s">
        <v>3</v>
      </c>
      <c r="Q9" s="26" t="s">
        <v>3</v>
      </c>
      <c r="R9" s="194" t="s">
        <v>3</v>
      </c>
      <c r="S9" s="26" t="s">
        <v>3</v>
      </c>
      <c r="T9" s="26" t="s">
        <v>3</v>
      </c>
      <c r="U9" s="26" t="s">
        <v>3</v>
      </c>
      <c r="V9" s="26" t="s">
        <v>3</v>
      </c>
      <c r="W9" s="194" t="s">
        <v>3</v>
      </c>
      <c r="X9" s="26" t="s">
        <v>3</v>
      </c>
      <c r="Y9" s="26" t="s">
        <v>3</v>
      </c>
      <c r="Z9" s="26" t="s">
        <v>3</v>
      </c>
      <c r="AA9" s="26" t="s">
        <v>3</v>
      </c>
      <c r="AB9" s="194" t="s">
        <v>3</v>
      </c>
      <c r="AC9" s="26" t="s">
        <v>3</v>
      </c>
      <c r="AD9" s="26" t="s">
        <v>3</v>
      </c>
      <c r="AE9" s="26" t="s">
        <v>3</v>
      </c>
      <c r="AF9" s="26" t="s">
        <v>3</v>
      </c>
      <c r="AG9" s="194" t="s">
        <v>3</v>
      </c>
      <c r="AH9" s="26" t="s">
        <v>3</v>
      </c>
      <c r="AI9" s="26" t="s">
        <v>3</v>
      </c>
      <c r="AJ9" s="26" t="s">
        <v>3</v>
      </c>
      <c r="AK9" s="26" t="s">
        <v>3</v>
      </c>
      <c r="AL9" s="194" t="s">
        <v>3</v>
      </c>
      <c r="AM9" s="26" t="s">
        <v>3</v>
      </c>
      <c r="AN9" s="26" t="s">
        <v>3</v>
      </c>
      <c r="AO9" s="26" t="s">
        <v>3</v>
      </c>
      <c r="AP9" s="26" t="s">
        <v>3</v>
      </c>
      <c r="AQ9" s="194" t="s">
        <v>3</v>
      </c>
      <c r="AR9" s="26" t="s">
        <v>3</v>
      </c>
      <c r="AS9" s="26" t="s">
        <v>3</v>
      </c>
      <c r="AT9" s="26" t="s">
        <v>3</v>
      </c>
      <c r="AU9" s="26" t="s">
        <v>3</v>
      </c>
      <c r="AV9" s="194" t="s">
        <v>3</v>
      </c>
      <c r="AW9" s="26" t="s">
        <v>3</v>
      </c>
      <c r="AX9" s="26" t="s">
        <v>3</v>
      </c>
      <c r="AY9" s="26" t="s">
        <v>3</v>
      </c>
      <c r="AZ9" s="26" t="s">
        <v>3</v>
      </c>
      <c r="BA9" s="194" t="s">
        <v>3</v>
      </c>
      <c r="BB9" s="26" t="s">
        <v>3</v>
      </c>
      <c r="BC9" s="26" t="s">
        <v>3</v>
      </c>
      <c r="BD9" s="26" t="s">
        <v>3</v>
      </c>
      <c r="BE9" s="26" t="s">
        <v>3</v>
      </c>
      <c r="BF9" s="26" t="s">
        <v>3</v>
      </c>
      <c r="BG9" s="26" t="s">
        <v>3</v>
      </c>
      <c r="BH9" s="26" t="s">
        <v>3</v>
      </c>
    </row>
    <row r="10" spans="1:60" ht="13.5" hidden="1" thickBot="1">
      <c r="A10" s="402"/>
      <c r="B10" s="403"/>
      <c r="C10" s="404"/>
      <c r="D10" s="28">
        <v>0</v>
      </c>
      <c r="E10" s="28">
        <v>100</v>
      </c>
      <c r="F10" s="28">
        <v>200</v>
      </c>
      <c r="G10" s="28">
        <v>300</v>
      </c>
      <c r="H10" s="195">
        <v>400</v>
      </c>
      <c r="I10" s="28">
        <v>500</v>
      </c>
      <c r="J10" s="28">
        <v>600</v>
      </c>
      <c r="K10" s="28">
        <v>700</v>
      </c>
      <c r="L10" s="28">
        <v>800</v>
      </c>
      <c r="M10" s="195">
        <v>900</v>
      </c>
      <c r="N10" s="28">
        <v>1000</v>
      </c>
      <c r="O10" s="28">
        <v>1100</v>
      </c>
      <c r="P10" s="28">
        <v>1200</v>
      </c>
      <c r="Q10" s="28">
        <v>1300</v>
      </c>
      <c r="R10" s="195">
        <v>1400</v>
      </c>
      <c r="S10" s="28">
        <v>1500</v>
      </c>
      <c r="T10" s="28">
        <v>1600</v>
      </c>
      <c r="U10" s="28">
        <v>1700</v>
      </c>
      <c r="V10" s="28">
        <v>1800</v>
      </c>
      <c r="W10" s="195">
        <v>1900</v>
      </c>
      <c r="X10" s="28">
        <v>2000</v>
      </c>
      <c r="Y10" s="28">
        <v>2100</v>
      </c>
      <c r="Z10" s="28">
        <v>2200</v>
      </c>
      <c r="AA10" s="28">
        <v>2300</v>
      </c>
      <c r="AB10" s="195">
        <v>2400</v>
      </c>
      <c r="AC10" s="28">
        <v>2500</v>
      </c>
      <c r="AD10" s="28">
        <v>2600</v>
      </c>
      <c r="AE10" s="28">
        <v>2700</v>
      </c>
      <c r="AF10" s="28">
        <v>2800</v>
      </c>
      <c r="AG10" s="195">
        <v>2900</v>
      </c>
      <c r="AH10" s="28">
        <v>3000</v>
      </c>
      <c r="AI10" s="28">
        <v>3100</v>
      </c>
      <c r="AJ10" s="28">
        <v>3200</v>
      </c>
      <c r="AK10" s="28">
        <v>3300</v>
      </c>
      <c r="AL10" s="195">
        <v>3400</v>
      </c>
      <c r="AM10" s="28">
        <v>3500</v>
      </c>
      <c r="AN10" s="28">
        <v>3600</v>
      </c>
      <c r="AO10" s="28">
        <v>3700</v>
      </c>
      <c r="AP10" s="28">
        <v>3800</v>
      </c>
      <c r="AQ10" s="195">
        <v>3900</v>
      </c>
      <c r="AR10" s="28">
        <v>4000</v>
      </c>
      <c r="AS10" s="28">
        <v>4100</v>
      </c>
      <c r="AT10" s="28">
        <v>4200</v>
      </c>
      <c r="AU10" s="28">
        <v>4300</v>
      </c>
      <c r="AV10" s="195">
        <v>4400</v>
      </c>
      <c r="AW10" s="28">
        <v>4500</v>
      </c>
      <c r="AX10" s="28">
        <v>4600</v>
      </c>
      <c r="AY10" s="28">
        <v>4700</v>
      </c>
      <c r="AZ10" s="28">
        <v>4800</v>
      </c>
      <c r="BA10" s="195">
        <v>4900</v>
      </c>
      <c r="BB10" s="28">
        <v>5000</v>
      </c>
      <c r="BC10" s="28">
        <v>5100</v>
      </c>
      <c r="BD10" s="28">
        <v>5200</v>
      </c>
      <c r="BE10" s="28">
        <v>5300</v>
      </c>
      <c r="BF10" s="28">
        <v>5400</v>
      </c>
      <c r="BG10" s="28">
        <v>5486</v>
      </c>
      <c r="BH10" s="28">
        <v>999999</v>
      </c>
    </row>
    <row r="11" spans="1:60" hidden="1">
      <c r="A11" s="196">
        <v>0</v>
      </c>
      <c r="B11" s="197" t="s">
        <v>4</v>
      </c>
      <c r="C11" s="198">
        <v>199</v>
      </c>
      <c r="D11" s="199">
        <v>0</v>
      </c>
      <c r="E11" s="199">
        <v>0</v>
      </c>
      <c r="F11" s="199">
        <v>0</v>
      </c>
      <c r="G11" s="199">
        <v>0</v>
      </c>
      <c r="H11" s="200">
        <v>0</v>
      </c>
      <c r="I11" s="201">
        <v>0</v>
      </c>
      <c r="J11" s="199">
        <v>0</v>
      </c>
      <c r="K11" s="199">
        <v>0</v>
      </c>
      <c r="L11" s="199">
        <v>0</v>
      </c>
      <c r="M11" s="200">
        <v>0</v>
      </c>
      <c r="N11" s="201">
        <v>0</v>
      </c>
      <c r="O11" s="199">
        <v>0</v>
      </c>
      <c r="P11" s="199">
        <v>0</v>
      </c>
      <c r="Q11" s="199">
        <v>0</v>
      </c>
      <c r="R11" s="200">
        <v>0</v>
      </c>
      <c r="S11" s="201">
        <v>0</v>
      </c>
      <c r="T11" s="199">
        <v>0</v>
      </c>
      <c r="U11" s="199">
        <v>0</v>
      </c>
      <c r="V11" s="199">
        <v>0</v>
      </c>
      <c r="W11" s="200">
        <v>0</v>
      </c>
      <c r="X11" s="201">
        <v>0</v>
      </c>
      <c r="Y11" s="199">
        <v>0</v>
      </c>
      <c r="Z11" s="199">
        <v>0</v>
      </c>
      <c r="AA11" s="199">
        <v>0</v>
      </c>
      <c r="AB11" s="200">
        <v>0</v>
      </c>
      <c r="AC11" s="201">
        <v>0</v>
      </c>
      <c r="AD11" s="199">
        <v>0</v>
      </c>
      <c r="AE11" s="199">
        <v>0</v>
      </c>
      <c r="AF11" s="199">
        <v>0</v>
      </c>
      <c r="AG11" s="200">
        <v>0</v>
      </c>
      <c r="AH11" s="201">
        <v>0</v>
      </c>
      <c r="AI11" s="199">
        <v>0</v>
      </c>
      <c r="AJ11" s="199">
        <v>0</v>
      </c>
      <c r="AK11" s="199">
        <v>0</v>
      </c>
      <c r="AL11" s="200">
        <v>0</v>
      </c>
      <c r="AM11" s="201">
        <v>0</v>
      </c>
      <c r="AN11" s="199">
        <v>0</v>
      </c>
      <c r="AO11" s="199">
        <v>0</v>
      </c>
      <c r="AP11" s="199">
        <v>0</v>
      </c>
      <c r="AQ11" s="200">
        <v>0</v>
      </c>
      <c r="AR11" s="201">
        <v>0</v>
      </c>
      <c r="AS11" s="199">
        <v>0</v>
      </c>
      <c r="AT11" s="199">
        <v>0</v>
      </c>
      <c r="AU11" s="199">
        <v>0</v>
      </c>
      <c r="AV11" s="200">
        <v>0</v>
      </c>
      <c r="AW11" s="201">
        <v>0</v>
      </c>
      <c r="AX11" s="199">
        <v>0</v>
      </c>
      <c r="AY11" s="199">
        <v>0</v>
      </c>
      <c r="AZ11" s="199">
        <v>0</v>
      </c>
      <c r="BA11" s="200">
        <v>0</v>
      </c>
      <c r="BB11" s="201">
        <v>0</v>
      </c>
      <c r="BC11" s="199">
        <v>0</v>
      </c>
      <c r="BD11" s="199">
        <v>0</v>
      </c>
      <c r="BE11" s="199">
        <v>0</v>
      </c>
      <c r="BF11" s="199">
        <v>0</v>
      </c>
      <c r="BG11" s="199">
        <v>0</v>
      </c>
      <c r="BH11" s="199">
        <v>0</v>
      </c>
    </row>
    <row r="12" spans="1:60" hidden="1">
      <c r="A12" s="196">
        <v>200</v>
      </c>
      <c r="B12" s="202" t="s">
        <v>4</v>
      </c>
      <c r="C12" s="203">
        <v>299</v>
      </c>
      <c r="D12" s="199">
        <v>0</v>
      </c>
      <c r="E12" s="199">
        <v>0</v>
      </c>
      <c r="F12" s="199">
        <v>0</v>
      </c>
      <c r="G12" s="199">
        <v>0</v>
      </c>
      <c r="H12" s="200">
        <v>0</v>
      </c>
      <c r="I12" s="201">
        <v>0</v>
      </c>
      <c r="J12" s="199">
        <v>0</v>
      </c>
      <c r="K12" s="199">
        <v>0</v>
      </c>
      <c r="L12" s="199">
        <v>0</v>
      </c>
      <c r="M12" s="200">
        <v>0</v>
      </c>
      <c r="N12" s="201">
        <v>0</v>
      </c>
      <c r="O12" s="199">
        <v>0</v>
      </c>
      <c r="P12" s="199">
        <v>0</v>
      </c>
      <c r="Q12" s="199">
        <v>0</v>
      </c>
      <c r="R12" s="200">
        <v>0</v>
      </c>
      <c r="S12" s="201">
        <v>0</v>
      </c>
      <c r="T12" s="199">
        <v>0</v>
      </c>
      <c r="U12" s="199">
        <v>0</v>
      </c>
      <c r="V12" s="199">
        <v>0</v>
      </c>
      <c r="W12" s="200">
        <v>0</v>
      </c>
      <c r="X12" s="201">
        <v>0</v>
      </c>
      <c r="Y12" s="199">
        <v>0</v>
      </c>
      <c r="Z12" s="199">
        <v>0</v>
      </c>
      <c r="AA12" s="199">
        <v>0</v>
      </c>
      <c r="AB12" s="200">
        <v>0</v>
      </c>
      <c r="AC12" s="201">
        <v>0</v>
      </c>
      <c r="AD12" s="199">
        <v>0</v>
      </c>
      <c r="AE12" s="199">
        <v>0</v>
      </c>
      <c r="AF12" s="199">
        <v>0</v>
      </c>
      <c r="AG12" s="200">
        <v>0</v>
      </c>
      <c r="AH12" s="201">
        <v>0</v>
      </c>
      <c r="AI12" s="199">
        <v>0</v>
      </c>
      <c r="AJ12" s="199">
        <v>0</v>
      </c>
      <c r="AK12" s="199">
        <v>0</v>
      </c>
      <c r="AL12" s="200">
        <v>0</v>
      </c>
      <c r="AM12" s="201">
        <v>0</v>
      </c>
      <c r="AN12" s="199">
        <v>0</v>
      </c>
      <c r="AO12" s="199">
        <v>0</v>
      </c>
      <c r="AP12" s="199">
        <v>0</v>
      </c>
      <c r="AQ12" s="200">
        <v>0</v>
      </c>
      <c r="AR12" s="201">
        <v>0</v>
      </c>
      <c r="AS12" s="199">
        <v>0</v>
      </c>
      <c r="AT12" s="199">
        <v>0</v>
      </c>
      <c r="AU12" s="199">
        <v>0</v>
      </c>
      <c r="AV12" s="200">
        <v>0</v>
      </c>
      <c r="AW12" s="201">
        <v>0</v>
      </c>
      <c r="AX12" s="199">
        <v>0</v>
      </c>
      <c r="AY12" s="199">
        <v>0</v>
      </c>
      <c r="AZ12" s="199">
        <v>0</v>
      </c>
      <c r="BA12" s="200">
        <v>0</v>
      </c>
      <c r="BB12" s="201">
        <v>0</v>
      </c>
      <c r="BC12" s="199">
        <v>0</v>
      </c>
      <c r="BD12" s="199">
        <v>0</v>
      </c>
      <c r="BE12" s="199">
        <v>0</v>
      </c>
      <c r="BF12" s="199">
        <v>0</v>
      </c>
      <c r="BG12" s="199">
        <v>0</v>
      </c>
      <c r="BH12" s="199">
        <v>0</v>
      </c>
    </row>
    <row r="13" spans="1:60" hidden="1">
      <c r="A13" s="196">
        <v>300</v>
      </c>
      <c r="B13" s="197" t="s">
        <v>4</v>
      </c>
      <c r="C13" s="203">
        <v>399</v>
      </c>
      <c r="D13" s="199">
        <v>0</v>
      </c>
      <c r="E13" s="199">
        <v>0</v>
      </c>
      <c r="F13" s="199">
        <v>0</v>
      </c>
      <c r="G13" s="199">
        <v>0</v>
      </c>
      <c r="H13" s="200">
        <v>0</v>
      </c>
      <c r="I13" s="201">
        <v>0</v>
      </c>
      <c r="J13" s="199">
        <v>0</v>
      </c>
      <c r="K13" s="199">
        <v>0</v>
      </c>
      <c r="L13" s="199">
        <v>0</v>
      </c>
      <c r="M13" s="200">
        <v>0</v>
      </c>
      <c r="N13" s="201">
        <v>0</v>
      </c>
      <c r="O13" s="199">
        <v>0</v>
      </c>
      <c r="P13" s="199">
        <v>0</v>
      </c>
      <c r="Q13" s="199">
        <v>0</v>
      </c>
      <c r="R13" s="200">
        <v>0</v>
      </c>
      <c r="S13" s="201">
        <v>0</v>
      </c>
      <c r="T13" s="199">
        <v>0</v>
      </c>
      <c r="U13" s="199">
        <v>0</v>
      </c>
      <c r="V13" s="199">
        <v>0</v>
      </c>
      <c r="W13" s="200">
        <v>0</v>
      </c>
      <c r="X13" s="201">
        <v>0</v>
      </c>
      <c r="Y13" s="199">
        <v>0</v>
      </c>
      <c r="Z13" s="199">
        <v>0</v>
      </c>
      <c r="AA13" s="199">
        <v>0</v>
      </c>
      <c r="AB13" s="200">
        <v>0</v>
      </c>
      <c r="AC13" s="201">
        <v>0</v>
      </c>
      <c r="AD13" s="199">
        <v>0</v>
      </c>
      <c r="AE13" s="199">
        <v>0</v>
      </c>
      <c r="AF13" s="199">
        <v>0</v>
      </c>
      <c r="AG13" s="200">
        <v>0</v>
      </c>
      <c r="AH13" s="201">
        <v>0</v>
      </c>
      <c r="AI13" s="199">
        <v>0</v>
      </c>
      <c r="AJ13" s="199">
        <v>0</v>
      </c>
      <c r="AK13" s="199">
        <v>0</v>
      </c>
      <c r="AL13" s="200">
        <v>0</v>
      </c>
      <c r="AM13" s="201">
        <v>0</v>
      </c>
      <c r="AN13" s="199">
        <v>0</v>
      </c>
      <c r="AO13" s="199">
        <v>0</v>
      </c>
      <c r="AP13" s="199">
        <v>0</v>
      </c>
      <c r="AQ13" s="200">
        <v>0</v>
      </c>
      <c r="AR13" s="201">
        <v>0</v>
      </c>
      <c r="AS13" s="199">
        <v>0</v>
      </c>
      <c r="AT13" s="199">
        <v>0</v>
      </c>
      <c r="AU13" s="199">
        <v>0</v>
      </c>
      <c r="AV13" s="200">
        <v>0</v>
      </c>
      <c r="AW13" s="201">
        <v>0</v>
      </c>
      <c r="AX13" s="199">
        <v>0</v>
      </c>
      <c r="AY13" s="199">
        <v>0</v>
      </c>
      <c r="AZ13" s="199">
        <v>0</v>
      </c>
      <c r="BA13" s="200">
        <v>0</v>
      </c>
      <c r="BB13" s="201">
        <v>0</v>
      </c>
      <c r="BC13" s="199">
        <v>0</v>
      </c>
      <c r="BD13" s="199">
        <v>0</v>
      </c>
      <c r="BE13" s="199">
        <v>0</v>
      </c>
      <c r="BF13" s="199">
        <v>0</v>
      </c>
      <c r="BG13" s="199">
        <v>0</v>
      </c>
      <c r="BH13" s="199">
        <v>0</v>
      </c>
    </row>
    <row r="14" spans="1:60" hidden="1">
      <c r="A14" s="196">
        <v>400</v>
      </c>
      <c r="B14" s="204" t="s">
        <v>4</v>
      </c>
      <c r="C14" s="203">
        <v>499</v>
      </c>
      <c r="D14" s="199">
        <v>0</v>
      </c>
      <c r="E14" s="199">
        <v>0</v>
      </c>
      <c r="F14" s="199">
        <v>0</v>
      </c>
      <c r="G14" s="199">
        <v>0</v>
      </c>
      <c r="H14" s="200">
        <v>0</v>
      </c>
      <c r="I14" s="201">
        <v>0</v>
      </c>
      <c r="J14" s="199">
        <v>0</v>
      </c>
      <c r="K14" s="199">
        <v>0</v>
      </c>
      <c r="L14" s="199">
        <v>0</v>
      </c>
      <c r="M14" s="200">
        <v>0</v>
      </c>
      <c r="N14" s="201">
        <v>0</v>
      </c>
      <c r="O14" s="199">
        <v>0</v>
      </c>
      <c r="P14" s="199">
        <v>0</v>
      </c>
      <c r="Q14" s="199">
        <v>0</v>
      </c>
      <c r="R14" s="200">
        <v>0</v>
      </c>
      <c r="S14" s="201">
        <v>0</v>
      </c>
      <c r="T14" s="199">
        <v>0</v>
      </c>
      <c r="U14" s="199">
        <v>0</v>
      </c>
      <c r="V14" s="199">
        <v>0</v>
      </c>
      <c r="W14" s="200">
        <v>0</v>
      </c>
      <c r="X14" s="201">
        <v>0</v>
      </c>
      <c r="Y14" s="199">
        <v>0</v>
      </c>
      <c r="Z14" s="199">
        <v>0</v>
      </c>
      <c r="AA14" s="199">
        <v>0</v>
      </c>
      <c r="AB14" s="200">
        <v>0</v>
      </c>
      <c r="AC14" s="201">
        <v>0</v>
      </c>
      <c r="AD14" s="199">
        <v>0</v>
      </c>
      <c r="AE14" s="199">
        <v>0</v>
      </c>
      <c r="AF14" s="199">
        <v>0</v>
      </c>
      <c r="AG14" s="200">
        <v>0</v>
      </c>
      <c r="AH14" s="201">
        <v>0</v>
      </c>
      <c r="AI14" s="199">
        <v>0</v>
      </c>
      <c r="AJ14" s="199">
        <v>0</v>
      </c>
      <c r="AK14" s="199">
        <v>0</v>
      </c>
      <c r="AL14" s="200">
        <v>0</v>
      </c>
      <c r="AM14" s="201">
        <v>0</v>
      </c>
      <c r="AN14" s="199">
        <v>0</v>
      </c>
      <c r="AO14" s="199">
        <v>0</v>
      </c>
      <c r="AP14" s="199">
        <v>0</v>
      </c>
      <c r="AQ14" s="200">
        <v>0</v>
      </c>
      <c r="AR14" s="201">
        <v>0</v>
      </c>
      <c r="AS14" s="199">
        <v>0</v>
      </c>
      <c r="AT14" s="199">
        <v>0</v>
      </c>
      <c r="AU14" s="199">
        <v>0</v>
      </c>
      <c r="AV14" s="200">
        <v>0</v>
      </c>
      <c r="AW14" s="201">
        <v>0</v>
      </c>
      <c r="AX14" s="199">
        <v>0</v>
      </c>
      <c r="AY14" s="199">
        <v>0</v>
      </c>
      <c r="AZ14" s="199">
        <v>0</v>
      </c>
      <c r="BA14" s="200">
        <v>0</v>
      </c>
      <c r="BB14" s="201">
        <v>0</v>
      </c>
      <c r="BC14" s="199">
        <v>0</v>
      </c>
      <c r="BD14" s="199">
        <v>0</v>
      </c>
      <c r="BE14" s="199">
        <v>0</v>
      </c>
      <c r="BF14" s="199">
        <v>0</v>
      </c>
      <c r="BG14" s="199">
        <v>0</v>
      </c>
      <c r="BH14" s="199">
        <v>0</v>
      </c>
    </row>
    <row r="15" spans="1:60" hidden="1">
      <c r="A15" s="205">
        <v>500</v>
      </c>
      <c r="B15" s="206" t="s">
        <v>4</v>
      </c>
      <c r="C15" s="207">
        <v>599</v>
      </c>
      <c r="D15" s="200">
        <v>0</v>
      </c>
      <c r="E15" s="200">
        <v>0</v>
      </c>
      <c r="F15" s="200">
        <v>0</v>
      </c>
      <c r="G15" s="200">
        <v>0</v>
      </c>
      <c r="H15" s="200">
        <v>0</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200">
        <v>0</v>
      </c>
      <c r="AG15" s="200">
        <v>0</v>
      </c>
      <c r="AH15" s="200">
        <v>0</v>
      </c>
      <c r="AI15" s="200">
        <v>0</v>
      </c>
      <c r="AJ15" s="200">
        <v>0</v>
      </c>
      <c r="AK15" s="200">
        <v>0</v>
      </c>
      <c r="AL15" s="200">
        <v>0</v>
      </c>
      <c r="AM15" s="200">
        <v>0</v>
      </c>
      <c r="AN15" s="200">
        <v>0</v>
      </c>
      <c r="AO15" s="200">
        <v>0</v>
      </c>
      <c r="AP15" s="200">
        <v>0</v>
      </c>
      <c r="AQ15" s="200">
        <v>0</v>
      </c>
      <c r="AR15" s="200">
        <v>0</v>
      </c>
      <c r="AS15" s="200">
        <v>0</v>
      </c>
      <c r="AT15" s="200">
        <v>0</v>
      </c>
      <c r="AU15" s="200">
        <v>0</v>
      </c>
      <c r="AV15" s="200">
        <v>0</v>
      </c>
      <c r="AW15" s="200">
        <v>0</v>
      </c>
      <c r="AX15" s="200">
        <v>0</v>
      </c>
      <c r="AY15" s="200">
        <v>0</v>
      </c>
      <c r="AZ15" s="200">
        <v>0</v>
      </c>
      <c r="BA15" s="200">
        <v>0</v>
      </c>
      <c r="BB15" s="200">
        <v>0</v>
      </c>
      <c r="BC15" s="200">
        <v>0</v>
      </c>
      <c r="BD15" s="200">
        <v>0</v>
      </c>
      <c r="BE15" s="200">
        <v>0</v>
      </c>
      <c r="BF15" s="200">
        <v>0</v>
      </c>
      <c r="BG15" s="200">
        <v>0</v>
      </c>
      <c r="BH15" s="208">
        <v>0</v>
      </c>
    </row>
    <row r="16" spans="1:60" hidden="1">
      <c r="A16" s="196">
        <v>600</v>
      </c>
      <c r="B16" s="197" t="s">
        <v>4</v>
      </c>
      <c r="C16" s="203">
        <v>699</v>
      </c>
      <c r="D16" s="199">
        <v>0</v>
      </c>
      <c r="E16" s="199">
        <v>0</v>
      </c>
      <c r="F16" s="199">
        <v>0</v>
      </c>
      <c r="G16" s="199">
        <v>0</v>
      </c>
      <c r="H16" s="200">
        <v>0</v>
      </c>
      <c r="I16" s="201">
        <v>0</v>
      </c>
      <c r="J16" s="199">
        <v>0</v>
      </c>
      <c r="K16" s="199">
        <v>0</v>
      </c>
      <c r="L16" s="199">
        <v>0</v>
      </c>
      <c r="M16" s="200">
        <v>0</v>
      </c>
      <c r="N16" s="201">
        <v>0</v>
      </c>
      <c r="O16" s="199">
        <v>0</v>
      </c>
      <c r="P16" s="199">
        <v>0</v>
      </c>
      <c r="Q16" s="199">
        <v>0</v>
      </c>
      <c r="R16" s="200">
        <v>0</v>
      </c>
      <c r="S16" s="201">
        <v>0</v>
      </c>
      <c r="T16" s="199">
        <v>0</v>
      </c>
      <c r="U16" s="199">
        <v>0</v>
      </c>
      <c r="V16" s="199">
        <v>0</v>
      </c>
      <c r="W16" s="200">
        <v>0</v>
      </c>
      <c r="X16" s="201">
        <v>0</v>
      </c>
      <c r="Y16" s="199">
        <v>0</v>
      </c>
      <c r="Z16" s="199">
        <v>0</v>
      </c>
      <c r="AA16" s="199">
        <v>0</v>
      </c>
      <c r="AB16" s="200">
        <v>0</v>
      </c>
      <c r="AC16" s="201">
        <v>0</v>
      </c>
      <c r="AD16" s="199">
        <v>0</v>
      </c>
      <c r="AE16" s="199">
        <v>0</v>
      </c>
      <c r="AF16" s="199">
        <v>0</v>
      </c>
      <c r="AG16" s="200">
        <v>0</v>
      </c>
      <c r="AH16" s="201">
        <v>0</v>
      </c>
      <c r="AI16" s="199">
        <v>0</v>
      </c>
      <c r="AJ16" s="199">
        <v>0</v>
      </c>
      <c r="AK16" s="199">
        <v>0</v>
      </c>
      <c r="AL16" s="200">
        <v>0</v>
      </c>
      <c r="AM16" s="201">
        <v>0</v>
      </c>
      <c r="AN16" s="199">
        <v>0</v>
      </c>
      <c r="AO16" s="199">
        <v>0</v>
      </c>
      <c r="AP16" s="199">
        <v>0</v>
      </c>
      <c r="AQ16" s="200">
        <v>0</v>
      </c>
      <c r="AR16" s="201">
        <v>0</v>
      </c>
      <c r="AS16" s="199">
        <v>0</v>
      </c>
      <c r="AT16" s="199">
        <v>0</v>
      </c>
      <c r="AU16" s="199">
        <v>0</v>
      </c>
      <c r="AV16" s="200">
        <v>0</v>
      </c>
      <c r="AW16" s="201">
        <v>0</v>
      </c>
      <c r="AX16" s="199">
        <v>0</v>
      </c>
      <c r="AY16" s="199">
        <v>0</v>
      </c>
      <c r="AZ16" s="199">
        <v>0</v>
      </c>
      <c r="BA16" s="200">
        <v>0</v>
      </c>
      <c r="BB16" s="201">
        <v>0</v>
      </c>
      <c r="BC16" s="199">
        <v>0</v>
      </c>
      <c r="BD16" s="199">
        <v>0</v>
      </c>
      <c r="BE16" s="199">
        <v>0</v>
      </c>
      <c r="BF16" s="199">
        <v>0</v>
      </c>
      <c r="BG16" s="199">
        <v>0</v>
      </c>
      <c r="BH16" s="199">
        <v>0</v>
      </c>
    </row>
    <row r="17" spans="1:60" hidden="1">
      <c r="A17" s="196">
        <v>700</v>
      </c>
      <c r="B17" s="197" t="s">
        <v>4</v>
      </c>
      <c r="C17" s="203">
        <v>799</v>
      </c>
      <c r="D17" s="199">
        <v>0</v>
      </c>
      <c r="E17" s="199">
        <v>0</v>
      </c>
      <c r="F17" s="199">
        <v>0</v>
      </c>
      <c r="G17" s="199">
        <v>0</v>
      </c>
      <c r="H17" s="200">
        <v>0</v>
      </c>
      <c r="I17" s="201">
        <v>0</v>
      </c>
      <c r="J17" s="199">
        <v>0</v>
      </c>
      <c r="K17" s="199">
        <v>0</v>
      </c>
      <c r="L17" s="199">
        <v>0</v>
      </c>
      <c r="M17" s="200">
        <v>0</v>
      </c>
      <c r="N17" s="201">
        <v>0</v>
      </c>
      <c r="O17" s="199">
        <v>0</v>
      </c>
      <c r="P17" s="199">
        <v>0</v>
      </c>
      <c r="Q17" s="199">
        <v>0</v>
      </c>
      <c r="R17" s="200">
        <v>0</v>
      </c>
      <c r="S17" s="201">
        <v>0</v>
      </c>
      <c r="T17" s="199">
        <v>0</v>
      </c>
      <c r="U17" s="199">
        <v>0</v>
      </c>
      <c r="V17" s="199">
        <v>0</v>
      </c>
      <c r="W17" s="200">
        <v>0</v>
      </c>
      <c r="X17" s="201">
        <v>0</v>
      </c>
      <c r="Y17" s="199">
        <v>0</v>
      </c>
      <c r="Z17" s="199">
        <v>0</v>
      </c>
      <c r="AA17" s="199">
        <v>0</v>
      </c>
      <c r="AB17" s="200">
        <v>0</v>
      </c>
      <c r="AC17" s="201">
        <v>0</v>
      </c>
      <c r="AD17" s="199">
        <v>0</v>
      </c>
      <c r="AE17" s="199">
        <v>0</v>
      </c>
      <c r="AF17" s="199">
        <v>0</v>
      </c>
      <c r="AG17" s="200">
        <v>0</v>
      </c>
      <c r="AH17" s="201">
        <v>0</v>
      </c>
      <c r="AI17" s="199">
        <v>0</v>
      </c>
      <c r="AJ17" s="199">
        <v>0</v>
      </c>
      <c r="AK17" s="199">
        <v>0</v>
      </c>
      <c r="AL17" s="200">
        <v>0</v>
      </c>
      <c r="AM17" s="201">
        <v>0</v>
      </c>
      <c r="AN17" s="199">
        <v>0</v>
      </c>
      <c r="AO17" s="199">
        <v>0</v>
      </c>
      <c r="AP17" s="199">
        <v>0</v>
      </c>
      <c r="AQ17" s="200">
        <v>0</v>
      </c>
      <c r="AR17" s="201">
        <v>0</v>
      </c>
      <c r="AS17" s="199">
        <v>0</v>
      </c>
      <c r="AT17" s="199">
        <v>0</v>
      </c>
      <c r="AU17" s="199">
        <v>0</v>
      </c>
      <c r="AV17" s="200">
        <v>0</v>
      </c>
      <c r="AW17" s="201">
        <v>0</v>
      </c>
      <c r="AX17" s="199">
        <v>0</v>
      </c>
      <c r="AY17" s="199">
        <v>0</v>
      </c>
      <c r="AZ17" s="199">
        <v>0</v>
      </c>
      <c r="BA17" s="200">
        <v>0</v>
      </c>
      <c r="BB17" s="201">
        <v>0</v>
      </c>
      <c r="BC17" s="199">
        <v>0</v>
      </c>
      <c r="BD17" s="199">
        <v>0</v>
      </c>
      <c r="BE17" s="199">
        <v>0</v>
      </c>
      <c r="BF17" s="199">
        <v>0</v>
      </c>
      <c r="BG17" s="199">
        <v>0</v>
      </c>
      <c r="BH17" s="199">
        <v>0</v>
      </c>
    </row>
    <row r="18" spans="1:60" hidden="1">
      <c r="A18" s="196">
        <v>800</v>
      </c>
      <c r="B18" s="197" t="s">
        <v>4</v>
      </c>
      <c r="C18" s="203">
        <v>899</v>
      </c>
      <c r="D18" s="199">
        <v>0</v>
      </c>
      <c r="E18" s="199">
        <v>0</v>
      </c>
      <c r="F18" s="199">
        <v>0</v>
      </c>
      <c r="G18" s="199">
        <v>0</v>
      </c>
      <c r="H18" s="200">
        <v>0</v>
      </c>
      <c r="I18" s="201">
        <v>0</v>
      </c>
      <c r="J18" s="199">
        <v>0</v>
      </c>
      <c r="K18" s="199">
        <v>0</v>
      </c>
      <c r="L18" s="199">
        <v>0</v>
      </c>
      <c r="M18" s="200">
        <v>0</v>
      </c>
      <c r="N18" s="201">
        <v>0</v>
      </c>
      <c r="O18" s="199">
        <v>0</v>
      </c>
      <c r="P18" s="199">
        <v>0</v>
      </c>
      <c r="Q18" s="199">
        <v>0</v>
      </c>
      <c r="R18" s="200">
        <v>0</v>
      </c>
      <c r="S18" s="201">
        <v>0</v>
      </c>
      <c r="T18" s="199">
        <v>0</v>
      </c>
      <c r="U18" s="199">
        <v>0</v>
      </c>
      <c r="V18" s="199">
        <v>0</v>
      </c>
      <c r="W18" s="200">
        <v>0</v>
      </c>
      <c r="X18" s="201">
        <v>0</v>
      </c>
      <c r="Y18" s="199">
        <v>0</v>
      </c>
      <c r="Z18" s="199">
        <v>0</v>
      </c>
      <c r="AA18" s="199">
        <v>0</v>
      </c>
      <c r="AB18" s="200">
        <v>0</v>
      </c>
      <c r="AC18" s="201">
        <v>0</v>
      </c>
      <c r="AD18" s="199">
        <v>0</v>
      </c>
      <c r="AE18" s="199">
        <v>0</v>
      </c>
      <c r="AF18" s="199">
        <v>0</v>
      </c>
      <c r="AG18" s="200">
        <v>0</v>
      </c>
      <c r="AH18" s="201">
        <v>0</v>
      </c>
      <c r="AI18" s="199">
        <v>0</v>
      </c>
      <c r="AJ18" s="199">
        <v>0</v>
      </c>
      <c r="AK18" s="199">
        <v>0</v>
      </c>
      <c r="AL18" s="200">
        <v>0</v>
      </c>
      <c r="AM18" s="201">
        <v>0</v>
      </c>
      <c r="AN18" s="199">
        <v>0</v>
      </c>
      <c r="AO18" s="199">
        <v>0</v>
      </c>
      <c r="AP18" s="199">
        <v>0</v>
      </c>
      <c r="AQ18" s="200">
        <v>0</v>
      </c>
      <c r="AR18" s="201">
        <v>0</v>
      </c>
      <c r="AS18" s="199">
        <v>0</v>
      </c>
      <c r="AT18" s="199">
        <v>0</v>
      </c>
      <c r="AU18" s="199">
        <v>0</v>
      </c>
      <c r="AV18" s="200">
        <v>0</v>
      </c>
      <c r="AW18" s="201">
        <v>0</v>
      </c>
      <c r="AX18" s="199">
        <v>0</v>
      </c>
      <c r="AY18" s="199">
        <v>0</v>
      </c>
      <c r="AZ18" s="199">
        <v>0</v>
      </c>
      <c r="BA18" s="200">
        <v>0</v>
      </c>
      <c r="BB18" s="201">
        <v>0</v>
      </c>
      <c r="BC18" s="199">
        <v>0</v>
      </c>
      <c r="BD18" s="199">
        <v>0</v>
      </c>
      <c r="BE18" s="199">
        <v>0</v>
      </c>
      <c r="BF18" s="199">
        <v>0</v>
      </c>
      <c r="BG18" s="199">
        <v>0</v>
      </c>
      <c r="BH18" s="199">
        <v>0</v>
      </c>
    </row>
    <row r="19" spans="1:60" hidden="1">
      <c r="A19" s="196">
        <v>900</v>
      </c>
      <c r="B19" s="204" t="s">
        <v>4</v>
      </c>
      <c r="C19" s="203">
        <v>999</v>
      </c>
      <c r="D19" s="199">
        <v>0</v>
      </c>
      <c r="E19" s="199">
        <v>0</v>
      </c>
      <c r="F19" s="199">
        <v>0</v>
      </c>
      <c r="G19" s="199">
        <v>0</v>
      </c>
      <c r="H19" s="200">
        <v>0</v>
      </c>
      <c r="I19" s="201">
        <v>0</v>
      </c>
      <c r="J19" s="199">
        <v>0</v>
      </c>
      <c r="K19" s="199">
        <v>0</v>
      </c>
      <c r="L19" s="199">
        <v>0</v>
      </c>
      <c r="M19" s="200">
        <v>0</v>
      </c>
      <c r="N19" s="201">
        <v>0</v>
      </c>
      <c r="O19" s="199">
        <v>0</v>
      </c>
      <c r="P19" s="199">
        <v>0</v>
      </c>
      <c r="Q19" s="199">
        <v>0</v>
      </c>
      <c r="R19" s="200">
        <v>0</v>
      </c>
      <c r="S19" s="201">
        <v>0</v>
      </c>
      <c r="T19" s="199">
        <v>0</v>
      </c>
      <c r="U19" s="199">
        <v>0</v>
      </c>
      <c r="V19" s="199">
        <v>0</v>
      </c>
      <c r="W19" s="200">
        <v>0</v>
      </c>
      <c r="X19" s="201">
        <v>0</v>
      </c>
      <c r="Y19" s="199">
        <v>0</v>
      </c>
      <c r="Z19" s="199">
        <v>0</v>
      </c>
      <c r="AA19" s="199">
        <v>0</v>
      </c>
      <c r="AB19" s="200">
        <v>0</v>
      </c>
      <c r="AC19" s="201">
        <v>0</v>
      </c>
      <c r="AD19" s="199">
        <v>0</v>
      </c>
      <c r="AE19" s="199">
        <v>0</v>
      </c>
      <c r="AF19" s="199">
        <v>0</v>
      </c>
      <c r="AG19" s="200">
        <v>0</v>
      </c>
      <c r="AH19" s="201">
        <v>0</v>
      </c>
      <c r="AI19" s="199">
        <v>0</v>
      </c>
      <c r="AJ19" s="199">
        <v>0</v>
      </c>
      <c r="AK19" s="199">
        <v>0</v>
      </c>
      <c r="AL19" s="200">
        <v>0</v>
      </c>
      <c r="AM19" s="201">
        <v>0</v>
      </c>
      <c r="AN19" s="199">
        <v>0</v>
      </c>
      <c r="AO19" s="199">
        <v>0</v>
      </c>
      <c r="AP19" s="199">
        <v>0</v>
      </c>
      <c r="AQ19" s="200">
        <v>0</v>
      </c>
      <c r="AR19" s="201">
        <v>0</v>
      </c>
      <c r="AS19" s="199">
        <v>0</v>
      </c>
      <c r="AT19" s="199">
        <v>0</v>
      </c>
      <c r="AU19" s="199">
        <v>0</v>
      </c>
      <c r="AV19" s="200">
        <v>0</v>
      </c>
      <c r="AW19" s="201">
        <v>0</v>
      </c>
      <c r="AX19" s="199">
        <v>0</v>
      </c>
      <c r="AY19" s="199">
        <v>0</v>
      </c>
      <c r="AZ19" s="199">
        <v>0</v>
      </c>
      <c r="BA19" s="200">
        <v>0</v>
      </c>
      <c r="BB19" s="201">
        <v>0</v>
      </c>
      <c r="BC19" s="199">
        <v>0</v>
      </c>
      <c r="BD19" s="199">
        <v>0</v>
      </c>
      <c r="BE19" s="199">
        <v>0</v>
      </c>
      <c r="BF19" s="199">
        <v>0</v>
      </c>
      <c r="BG19" s="199">
        <v>0</v>
      </c>
      <c r="BH19" s="199">
        <v>0</v>
      </c>
    </row>
    <row r="20" spans="1:60" hidden="1">
      <c r="A20" s="205">
        <v>1000</v>
      </c>
      <c r="B20" s="206" t="s">
        <v>4</v>
      </c>
      <c r="C20" s="207">
        <v>1099</v>
      </c>
      <c r="D20" s="200">
        <v>0</v>
      </c>
      <c r="E20" s="200">
        <v>0</v>
      </c>
      <c r="F20" s="200">
        <v>0</v>
      </c>
      <c r="G20" s="200">
        <v>0</v>
      </c>
      <c r="H20" s="200">
        <v>0</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c r="AE20" s="200">
        <v>0</v>
      </c>
      <c r="AF20" s="200">
        <v>0</v>
      </c>
      <c r="AG20" s="200">
        <v>0</v>
      </c>
      <c r="AH20" s="200">
        <v>0</v>
      </c>
      <c r="AI20" s="200">
        <v>0</v>
      </c>
      <c r="AJ20" s="200">
        <v>0</v>
      </c>
      <c r="AK20" s="200">
        <v>0</v>
      </c>
      <c r="AL20" s="200">
        <v>0</v>
      </c>
      <c r="AM20" s="200">
        <v>0</v>
      </c>
      <c r="AN20" s="200">
        <v>0</v>
      </c>
      <c r="AO20" s="200">
        <v>0</v>
      </c>
      <c r="AP20" s="200">
        <v>0</v>
      </c>
      <c r="AQ20" s="200">
        <v>0</v>
      </c>
      <c r="AR20" s="200">
        <v>0</v>
      </c>
      <c r="AS20" s="200">
        <v>0</v>
      </c>
      <c r="AT20" s="200">
        <v>0</v>
      </c>
      <c r="AU20" s="200">
        <v>0</v>
      </c>
      <c r="AV20" s="200">
        <v>0</v>
      </c>
      <c r="AW20" s="200">
        <v>0</v>
      </c>
      <c r="AX20" s="200">
        <v>0</v>
      </c>
      <c r="AY20" s="200">
        <v>0</v>
      </c>
      <c r="AZ20" s="200">
        <v>0</v>
      </c>
      <c r="BA20" s="200">
        <v>0</v>
      </c>
      <c r="BB20" s="200">
        <v>0</v>
      </c>
      <c r="BC20" s="200">
        <v>0</v>
      </c>
      <c r="BD20" s="200">
        <v>0</v>
      </c>
      <c r="BE20" s="200">
        <v>0</v>
      </c>
      <c r="BF20" s="200">
        <v>0</v>
      </c>
      <c r="BG20" s="200">
        <v>0</v>
      </c>
      <c r="BH20" s="208">
        <v>0</v>
      </c>
    </row>
    <row r="21" spans="1:60" hidden="1">
      <c r="A21" s="196">
        <v>1100</v>
      </c>
      <c r="B21" s="197" t="s">
        <v>4</v>
      </c>
      <c r="C21" s="203">
        <v>1199</v>
      </c>
      <c r="D21" s="199">
        <v>0</v>
      </c>
      <c r="E21" s="199">
        <v>0</v>
      </c>
      <c r="F21" s="199">
        <v>0</v>
      </c>
      <c r="G21" s="199">
        <v>0</v>
      </c>
      <c r="H21" s="200">
        <v>0</v>
      </c>
      <c r="I21" s="201">
        <v>0</v>
      </c>
      <c r="J21" s="199">
        <v>0</v>
      </c>
      <c r="K21" s="199">
        <v>0</v>
      </c>
      <c r="L21" s="199">
        <v>0</v>
      </c>
      <c r="M21" s="200">
        <v>0</v>
      </c>
      <c r="N21" s="201">
        <v>0</v>
      </c>
      <c r="O21" s="199">
        <v>0</v>
      </c>
      <c r="P21" s="199">
        <v>0</v>
      </c>
      <c r="Q21" s="199">
        <v>0</v>
      </c>
      <c r="R21" s="200">
        <v>0</v>
      </c>
      <c r="S21" s="201">
        <v>0</v>
      </c>
      <c r="T21" s="199">
        <v>0</v>
      </c>
      <c r="U21" s="199">
        <v>0</v>
      </c>
      <c r="V21" s="199">
        <v>0</v>
      </c>
      <c r="W21" s="200">
        <v>0</v>
      </c>
      <c r="X21" s="201">
        <v>0</v>
      </c>
      <c r="Y21" s="199">
        <v>0</v>
      </c>
      <c r="Z21" s="199">
        <v>0</v>
      </c>
      <c r="AA21" s="199">
        <v>0</v>
      </c>
      <c r="AB21" s="200">
        <v>0</v>
      </c>
      <c r="AC21" s="201">
        <v>0</v>
      </c>
      <c r="AD21" s="199">
        <v>0</v>
      </c>
      <c r="AE21" s="199">
        <v>0</v>
      </c>
      <c r="AF21" s="199">
        <v>0</v>
      </c>
      <c r="AG21" s="200">
        <v>0</v>
      </c>
      <c r="AH21" s="201">
        <v>0</v>
      </c>
      <c r="AI21" s="199">
        <v>0</v>
      </c>
      <c r="AJ21" s="199">
        <v>0</v>
      </c>
      <c r="AK21" s="199">
        <v>0</v>
      </c>
      <c r="AL21" s="200">
        <v>0</v>
      </c>
      <c r="AM21" s="201">
        <v>0</v>
      </c>
      <c r="AN21" s="199">
        <v>0</v>
      </c>
      <c r="AO21" s="199">
        <v>0</v>
      </c>
      <c r="AP21" s="199">
        <v>0</v>
      </c>
      <c r="AQ21" s="200">
        <v>0</v>
      </c>
      <c r="AR21" s="201">
        <v>0</v>
      </c>
      <c r="AS21" s="199">
        <v>0</v>
      </c>
      <c r="AT21" s="199">
        <v>0</v>
      </c>
      <c r="AU21" s="199">
        <v>0</v>
      </c>
      <c r="AV21" s="200">
        <v>0</v>
      </c>
      <c r="AW21" s="201">
        <v>0</v>
      </c>
      <c r="AX21" s="199">
        <v>0</v>
      </c>
      <c r="AY21" s="199">
        <v>0</v>
      </c>
      <c r="AZ21" s="199">
        <v>0</v>
      </c>
      <c r="BA21" s="200">
        <v>0</v>
      </c>
      <c r="BB21" s="201">
        <v>0</v>
      </c>
      <c r="BC21" s="199">
        <v>0</v>
      </c>
      <c r="BD21" s="199">
        <v>0</v>
      </c>
      <c r="BE21" s="199">
        <v>0</v>
      </c>
      <c r="BF21" s="199">
        <v>0</v>
      </c>
      <c r="BG21" s="199">
        <v>0</v>
      </c>
      <c r="BH21" s="199">
        <v>0</v>
      </c>
    </row>
    <row r="22" spans="1:60" hidden="1">
      <c r="A22" s="196">
        <v>1200</v>
      </c>
      <c r="B22" s="197" t="s">
        <v>4</v>
      </c>
      <c r="C22" s="203">
        <v>1299</v>
      </c>
      <c r="D22" s="199">
        <v>0</v>
      </c>
      <c r="E22" s="199">
        <v>0</v>
      </c>
      <c r="F22" s="199">
        <v>0</v>
      </c>
      <c r="G22" s="199">
        <v>0</v>
      </c>
      <c r="H22" s="200">
        <v>0</v>
      </c>
      <c r="I22" s="201">
        <v>0</v>
      </c>
      <c r="J22" s="199">
        <v>0</v>
      </c>
      <c r="K22" s="199">
        <v>0</v>
      </c>
      <c r="L22" s="199">
        <v>0</v>
      </c>
      <c r="M22" s="200">
        <v>0</v>
      </c>
      <c r="N22" s="201">
        <v>0</v>
      </c>
      <c r="O22" s="199">
        <v>0</v>
      </c>
      <c r="P22" s="199">
        <v>0</v>
      </c>
      <c r="Q22" s="199">
        <v>0</v>
      </c>
      <c r="R22" s="200">
        <v>0</v>
      </c>
      <c r="S22" s="201">
        <v>0</v>
      </c>
      <c r="T22" s="199">
        <v>0</v>
      </c>
      <c r="U22" s="199">
        <v>0</v>
      </c>
      <c r="V22" s="199">
        <v>0</v>
      </c>
      <c r="W22" s="200">
        <v>0</v>
      </c>
      <c r="X22" s="201">
        <v>0</v>
      </c>
      <c r="Y22" s="199">
        <v>0</v>
      </c>
      <c r="Z22" s="199">
        <v>0</v>
      </c>
      <c r="AA22" s="199">
        <v>0</v>
      </c>
      <c r="AB22" s="200">
        <v>0</v>
      </c>
      <c r="AC22" s="201">
        <v>0</v>
      </c>
      <c r="AD22" s="199">
        <v>0</v>
      </c>
      <c r="AE22" s="199">
        <v>0</v>
      </c>
      <c r="AF22" s="199">
        <v>0</v>
      </c>
      <c r="AG22" s="200">
        <v>0</v>
      </c>
      <c r="AH22" s="201">
        <v>0</v>
      </c>
      <c r="AI22" s="199">
        <v>0</v>
      </c>
      <c r="AJ22" s="199">
        <v>0</v>
      </c>
      <c r="AK22" s="199">
        <v>0</v>
      </c>
      <c r="AL22" s="200">
        <v>0</v>
      </c>
      <c r="AM22" s="201">
        <v>0</v>
      </c>
      <c r="AN22" s="199">
        <v>0</v>
      </c>
      <c r="AO22" s="199">
        <v>0</v>
      </c>
      <c r="AP22" s="199">
        <v>0</v>
      </c>
      <c r="AQ22" s="200">
        <v>0</v>
      </c>
      <c r="AR22" s="201">
        <v>0</v>
      </c>
      <c r="AS22" s="199">
        <v>0</v>
      </c>
      <c r="AT22" s="199">
        <v>0</v>
      </c>
      <c r="AU22" s="199">
        <v>0</v>
      </c>
      <c r="AV22" s="200">
        <v>0</v>
      </c>
      <c r="AW22" s="201">
        <v>0</v>
      </c>
      <c r="AX22" s="199">
        <v>0</v>
      </c>
      <c r="AY22" s="199">
        <v>0</v>
      </c>
      <c r="AZ22" s="199">
        <v>0</v>
      </c>
      <c r="BA22" s="200">
        <v>0</v>
      </c>
      <c r="BB22" s="201">
        <v>0</v>
      </c>
      <c r="BC22" s="199">
        <v>0</v>
      </c>
      <c r="BD22" s="199">
        <v>0</v>
      </c>
      <c r="BE22" s="199">
        <v>0</v>
      </c>
      <c r="BF22" s="199">
        <v>0</v>
      </c>
      <c r="BG22" s="199">
        <v>0</v>
      </c>
      <c r="BH22" s="199">
        <v>0</v>
      </c>
    </row>
    <row r="23" spans="1:60" hidden="1">
      <c r="A23" s="196">
        <v>1300</v>
      </c>
      <c r="B23" s="197" t="s">
        <v>4</v>
      </c>
      <c r="C23" s="203">
        <v>1399</v>
      </c>
      <c r="D23" s="199">
        <v>0</v>
      </c>
      <c r="E23" s="199">
        <v>0</v>
      </c>
      <c r="F23" s="199">
        <v>0</v>
      </c>
      <c r="G23" s="199">
        <v>0</v>
      </c>
      <c r="H23" s="200">
        <v>0</v>
      </c>
      <c r="I23" s="201">
        <v>0</v>
      </c>
      <c r="J23" s="199">
        <v>0</v>
      </c>
      <c r="K23" s="199">
        <v>0</v>
      </c>
      <c r="L23" s="199">
        <v>0</v>
      </c>
      <c r="M23" s="200">
        <v>0</v>
      </c>
      <c r="N23" s="201">
        <v>0</v>
      </c>
      <c r="O23" s="199">
        <v>0</v>
      </c>
      <c r="P23" s="199">
        <v>0</v>
      </c>
      <c r="Q23" s="199">
        <v>0</v>
      </c>
      <c r="R23" s="200">
        <v>0</v>
      </c>
      <c r="S23" s="201">
        <v>0</v>
      </c>
      <c r="T23" s="199">
        <v>0</v>
      </c>
      <c r="U23" s="199">
        <v>0</v>
      </c>
      <c r="V23" s="199">
        <v>0</v>
      </c>
      <c r="W23" s="200">
        <v>0</v>
      </c>
      <c r="X23" s="201">
        <v>0</v>
      </c>
      <c r="Y23" s="199">
        <v>0</v>
      </c>
      <c r="Z23" s="199">
        <v>0</v>
      </c>
      <c r="AA23" s="199">
        <v>0</v>
      </c>
      <c r="AB23" s="200">
        <v>0</v>
      </c>
      <c r="AC23" s="201">
        <v>0</v>
      </c>
      <c r="AD23" s="199">
        <v>0</v>
      </c>
      <c r="AE23" s="199">
        <v>0</v>
      </c>
      <c r="AF23" s="199">
        <v>0</v>
      </c>
      <c r="AG23" s="200">
        <v>0</v>
      </c>
      <c r="AH23" s="201">
        <v>0</v>
      </c>
      <c r="AI23" s="199">
        <v>0</v>
      </c>
      <c r="AJ23" s="199">
        <v>0</v>
      </c>
      <c r="AK23" s="199">
        <v>0</v>
      </c>
      <c r="AL23" s="200">
        <v>0</v>
      </c>
      <c r="AM23" s="201">
        <v>0</v>
      </c>
      <c r="AN23" s="199">
        <v>0</v>
      </c>
      <c r="AO23" s="199">
        <v>0</v>
      </c>
      <c r="AP23" s="199">
        <v>0</v>
      </c>
      <c r="AQ23" s="200">
        <v>0</v>
      </c>
      <c r="AR23" s="201">
        <v>0</v>
      </c>
      <c r="AS23" s="199">
        <v>0</v>
      </c>
      <c r="AT23" s="199">
        <v>0</v>
      </c>
      <c r="AU23" s="199">
        <v>0</v>
      </c>
      <c r="AV23" s="200">
        <v>0</v>
      </c>
      <c r="AW23" s="201">
        <v>0</v>
      </c>
      <c r="AX23" s="199">
        <v>0</v>
      </c>
      <c r="AY23" s="199">
        <v>0</v>
      </c>
      <c r="AZ23" s="199">
        <v>0</v>
      </c>
      <c r="BA23" s="200">
        <v>0</v>
      </c>
      <c r="BB23" s="201">
        <v>0</v>
      </c>
      <c r="BC23" s="199">
        <v>0</v>
      </c>
      <c r="BD23" s="199">
        <v>0</v>
      </c>
      <c r="BE23" s="199">
        <v>0</v>
      </c>
      <c r="BF23" s="199">
        <v>0</v>
      </c>
      <c r="BG23" s="199">
        <v>0</v>
      </c>
      <c r="BH23" s="199">
        <v>0</v>
      </c>
    </row>
    <row r="24" spans="1:60" hidden="1">
      <c r="A24" s="196">
        <v>1400</v>
      </c>
      <c r="B24" s="204" t="s">
        <v>4</v>
      </c>
      <c r="C24" s="203">
        <v>1499</v>
      </c>
      <c r="D24" s="199">
        <v>0</v>
      </c>
      <c r="E24" s="199">
        <v>0</v>
      </c>
      <c r="F24" s="199">
        <v>0</v>
      </c>
      <c r="G24" s="199">
        <v>0</v>
      </c>
      <c r="H24" s="200">
        <v>0</v>
      </c>
      <c r="I24" s="201">
        <v>0</v>
      </c>
      <c r="J24" s="199">
        <v>0</v>
      </c>
      <c r="K24" s="199">
        <v>0</v>
      </c>
      <c r="L24" s="199">
        <v>0</v>
      </c>
      <c r="M24" s="200">
        <v>0</v>
      </c>
      <c r="N24" s="201">
        <v>0</v>
      </c>
      <c r="O24" s="199">
        <v>0</v>
      </c>
      <c r="P24" s="199">
        <v>0</v>
      </c>
      <c r="Q24" s="199">
        <v>0</v>
      </c>
      <c r="R24" s="200">
        <v>0</v>
      </c>
      <c r="S24" s="201">
        <v>0</v>
      </c>
      <c r="T24" s="199">
        <v>0</v>
      </c>
      <c r="U24" s="199">
        <v>0</v>
      </c>
      <c r="V24" s="199">
        <v>0</v>
      </c>
      <c r="W24" s="200">
        <v>0</v>
      </c>
      <c r="X24" s="201">
        <v>0</v>
      </c>
      <c r="Y24" s="199">
        <v>0</v>
      </c>
      <c r="Z24" s="199">
        <v>0</v>
      </c>
      <c r="AA24" s="199">
        <v>0</v>
      </c>
      <c r="AB24" s="200">
        <v>0</v>
      </c>
      <c r="AC24" s="201">
        <v>0</v>
      </c>
      <c r="AD24" s="199">
        <v>0</v>
      </c>
      <c r="AE24" s="199">
        <v>0</v>
      </c>
      <c r="AF24" s="199">
        <v>0</v>
      </c>
      <c r="AG24" s="200">
        <v>0</v>
      </c>
      <c r="AH24" s="201">
        <v>0</v>
      </c>
      <c r="AI24" s="199">
        <v>0</v>
      </c>
      <c r="AJ24" s="199">
        <v>0</v>
      </c>
      <c r="AK24" s="199">
        <v>0</v>
      </c>
      <c r="AL24" s="200">
        <v>0</v>
      </c>
      <c r="AM24" s="201">
        <v>0</v>
      </c>
      <c r="AN24" s="199">
        <v>0</v>
      </c>
      <c r="AO24" s="199">
        <v>0</v>
      </c>
      <c r="AP24" s="199">
        <v>0</v>
      </c>
      <c r="AQ24" s="200">
        <v>0</v>
      </c>
      <c r="AR24" s="201">
        <v>0</v>
      </c>
      <c r="AS24" s="199">
        <v>0</v>
      </c>
      <c r="AT24" s="199">
        <v>0</v>
      </c>
      <c r="AU24" s="199">
        <v>0</v>
      </c>
      <c r="AV24" s="200">
        <v>0</v>
      </c>
      <c r="AW24" s="201">
        <v>0</v>
      </c>
      <c r="AX24" s="199">
        <v>0</v>
      </c>
      <c r="AY24" s="199">
        <v>0</v>
      </c>
      <c r="AZ24" s="199">
        <v>0</v>
      </c>
      <c r="BA24" s="200">
        <v>0</v>
      </c>
      <c r="BB24" s="201">
        <v>0</v>
      </c>
      <c r="BC24" s="199">
        <v>0</v>
      </c>
      <c r="BD24" s="199">
        <v>0</v>
      </c>
      <c r="BE24" s="199">
        <v>0</v>
      </c>
      <c r="BF24" s="199">
        <v>0</v>
      </c>
      <c r="BG24" s="199">
        <v>0</v>
      </c>
      <c r="BH24" s="199">
        <v>0</v>
      </c>
    </row>
    <row r="25" spans="1:60" hidden="1">
      <c r="A25" s="205">
        <v>1500</v>
      </c>
      <c r="B25" s="206" t="s">
        <v>4</v>
      </c>
      <c r="C25" s="207">
        <v>1599</v>
      </c>
      <c r="D25" s="200">
        <v>0</v>
      </c>
      <c r="E25" s="200">
        <v>0</v>
      </c>
      <c r="F25" s="200">
        <v>0</v>
      </c>
      <c r="G25" s="200">
        <v>0</v>
      </c>
      <c r="H25" s="200">
        <v>0</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c r="AE25" s="200">
        <v>0</v>
      </c>
      <c r="AF25" s="200">
        <v>0</v>
      </c>
      <c r="AG25" s="200">
        <v>0</v>
      </c>
      <c r="AH25" s="200">
        <v>0</v>
      </c>
      <c r="AI25" s="200">
        <v>0</v>
      </c>
      <c r="AJ25" s="200">
        <v>0</v>
      </c>
      <c r="AK25" s="200">
        <v>0</v>
      </c>
      <c r="AL25" s="200">
        <v>0</v>
      </c>
      <c r="AM25" s="200">
        <v>0</v>
      </c>
      <c r="AN25" s="200">
        <v>0</v>
      </c>
      <c r="AO25" s="200">
        <v>0</v>
      </c>
      <c r="AP25" s="200">
        <v>0</v>
      </c>
      <c r="AQ25" s="200">
        <v>0</v>
      </c>
      <c r="AR25" s="200">
        <v>0</v>
      </c>
      <c r="AS25" s="200">
        <v>0</v>
      </c>
      <c r="AT25" s="200">
        <v>0</v>
      </c>
      <c r="AU25" s="200">
        <v>0</v>
      </c>
      <c r="AV25" s="200">
        <v>0</v>
      </c>
      <c r="AW25" s="200">
        <v>0</v>
      </c>
      <c r="AX25" s="200">
        <v>0</v>
      </c>
      <c r="AY25" s="200">
        <v>0</v>
      </c>
      <c r="AZ25" s="200">
        <v>0</v>
      </c>
      <c r="BA25" s="200">
        <v>0</v>
      </c>
      <c r="BB25" s="200">
        <v>0</v>
      </c>
      <c r="BC25" s="200">
        <v>0</v>
      </c>
      <c r="BD25" s="200">
        <v>0</v>
      </c>
      <c r="BE25" s="200">
        <v>0</v>
      </c>
      <c r="BF25" s="200">
        <v>0</v>
      </c>
      <c r="BG25" s="200">
        <v>0</v>
      </c>
      <c r="BH25" s="208">
        <v>0</v>
      </c>
    </row>
    <row r="26" spans="1:60" hidden="1">
      <c r="A26" s="196">
        <v>1600</v>
      </c>
      <c r="B26" s="197" t="s">
        <v>4</v>
      </c>
      <c r="C26" s="203">
        <v>1699</v>
      </c>
      <c r="D26" s="199">
        <v>0</v>
      </c>
      <c r="E26" s="199">
        <v>0</v>
      </c>
      <c r="F26" s="199">
        <v>0</v>
      </c>
      <c r="G26" s="199">
        <v>0</v>
      </c>
      <c r="H26" s="200">
        <v>0</v>
      </c>
      <c r="I26" s="201">
        <v>0</v>
      </c>
      <c r="J26" s="199">
        <v>0</v>
      </c>
      <c r="K26" s="199">
        <v>0</v>
      </c>
      <c r="L26" s="199">
        <v>0</v>
      </c>
      <c r="M26" s="200">
        <v>0</v>
      </c>
      <c r="N26" s="201">
        <v>0</v>
      </c>
      <c r="O26" s="199">
        <v>0</v>
      </c>
      <c r="P26" s="199">
        <v>0</v>
      </c>
      <c r="Q26" s="199">
        <v>0</v>
      </c>
      <c r="R26" s="200">
        <v>0</v>
      </c>
      <c r="S26" s="201">
        <v>0</v>
      </c>
      <c r="T26" s="199">
        <v>0</v>
      </c>
      <c r="U26" s="199">
        <v>0</v>
      </c>
      <c r="V26" s="199">
        <v>0</v>
      </c>
      <c r="W26" s="200">
        <v>0</v>
      </c>
      <c r="X26" s="201">
        <v>0</v>
      </c>
      <c r="Y26" s="199">
        <v>0</v>
      </c>
      <c r="Z26" s="199">
        <v>0</v>
      </c>
      <c r="AA26" s="199">
        <v>0</v>
      </c>
      <c r="AB26" s="200">
        <v>0</v>
      </c>
      <c r="AC26" s="201">
        <v>0</v>
      </c>
      <c r="AD26" s="199">
        <v>0</v>
      </c>
      <c r="AE26" s="199">
        <v>0</v>
      </c>
      <c r="AF26" s="199">
        <v>0</v>
      </c>
      <c r="AG26" s="200">
        <v>0</v>
      </c>
      <c r="AH26" s="201">
        <v>0</v>
      </c>
      <c r="AI26" s="199">
        <v>0</v>
      </c>
      <c r="AJ26" s="199">
        <v>0</v>
      </c>
      <c r="AK26" s="199">
        <v>0</v>
      </c>
      <c r="AL26" s="200">
        <v>0</v>
      </c>
      <c r="AM26" s="201">
        <v>0</v>
      </c>
      <c r="AN26" s="199">
        <v>0</v>
      </c>
      <c r="AO26" s="199">
        <v>0</v>
      </c>
      <c r="AP26" s="199">
        <v>0</v>
      </c>
      <c r="AQ26" s="200">
        <v>0</v>
      </c>
      <c r="AR26" s="201">
        <v>0</v>
      </c>
      <c r="AS26" s="199">
        <v>0</v>
      </c>
      <c r="AT26" s="199">
        <v>0</v>
      </c>
      <c r="AU26" s="199">
        <v>0</v>
      </c>
      <c r="AV26" s="200">
        <v>0</v>
      </c>
      <c r="AW26" s="201">
        <v>0</v>
      </c>
      <c r="AX26" s="199">
        <v>0</v>
      </c>
      <c r="AY26" s="199">
        <v>0</v>
      </c>
      <c r="AZ26" s="199">
        <v>0</v>
      </c>
      <c r="BA26" s="200">
        <v>0</v>
      </c>
      <c r="BB26" s="201">
        <v>0</v>
      </c>
      <c r="BC26" s="199">
        <v>0</v>
      </c>
      <c r="BD26" s="199">
        <v>0</v>
      </c>
      <c r="BE26" s="199">
        <v>0</v>
      </c>
      <c r="BF26" s="199">
        <v>0</v>
      </c>
      <c r="BG26" s="199">
        <v>0</v>
      </c>
      <c r="BH26" s="199">
        <v>0</v>
      </c>
    </row>
    <row r="27" spans="1:60" hidden="1">
      <c r="A27" s="196">
        <v>1700</v>
      </c>
      <c r="B27" s="197" t="s">
        <v>4</v>
      </c>
      <c r="C27" s="203">
        <v>1799</v>
      </c>
      <c r="D27" s="199">
        <v>0</v>
      </c>
      <c r="E27" s="199">
        <v>0</v>
      </c>
      <c r="F27" s="199">
        <v>0</v>
      </c>
      <c r="G27" s="199">
        <v>0</v>
      </c>
      <c r="H27" s="200">
        <v>0</v>
      </c>
      <c r="I27" s="201">
        <v>0</v>
      </c>
      <c r="J27" s="199">
        <v>0</v>
      </c>
      <c r="K27" s="199">
        <v>0</v>
      </c>
      <c r="L27" s="199">
        <v>0</v>
      </c>
      <c r="M27" s="200">
        <v>0</v>
      </c>
      <c r="N27" s="201">
        <v>0</v>
      </c>
      <c r="O27" s="199">
        <v>0</v>
      </c>
      <c r="P27" s="199">
        <v>0</v>
      </c>
      <c r="Q27" s="199">
        <v>0</v>
      </c>
      <c r="R27" s="200">
        <v>0</v>
      </c>
      <c r="S27" s="201">
        <v>0</v>
      </c>
      <c r="T27" s="199">
        <v>0</v>
      </c>
      <c r="U27" s="199">
        <v>0</v>
      </c>
      <c r="V27" s="199">
        <v>0</v>
      </c>
      <c r="W27" s="200">
        <v>0</v>
      </c>
      <c r="X27" s="201">
        <v>0</v>
      </c>
      <c r="Y27" s="199">
        <v>0</v>
      </c>
      <c r="Z27" s="199">
        <v>0</v>
      </c>
      <c r="AA27" s="199">
        <v>0</v>
      </c>
      <c r="AB27" s="200">
        <v>0</v>
      </c>
      <c r="AC27" s="201">
        <v>0</v>
      </c>
      <c r="AD27" s="199">
        <v>0</v>
      </c>
      <c r="AE27" s="199">
        <v>0</v>
      </c>
      <c r="AF27" s="199">
        <v>0</v>
      </c>
      <c r="AG27" s="200">
        <v>0</v>
      </c>
      <c r="AH27" s="201">
        <v>0</v>
      </c>
      <c r="AI27" s="199">
        <v>0</v>
      </c>
      <c r="AJ27" s="199">
        <v>0</v>
      </c>
      <c r="AK27" s="199">
        <v>0</v>
      </c>
      <c r="AL27" s="200">
        <v>0</v>
      </c>
      <c r="AM27" s="201">
        <v>0</v>
      </c>
      <c r="AN27" s="199">
        <v>0</v>
      </c>
      <c r="AO27" s="199">
        <v>0</v>
      </c>
      <c r="AP27" s="199">
        <v>0</v>
      </c>
      <c r="AQ27" s="200">
        <v>0</v>
      </c>
      <c r="AR27" s="201">
        <v>0</v>
      </c>
      <c r="AS27" s="199">
        <v>0</v>
      </c>
      <c r="AT27" s="199">
        <v>0</v>
      </c>
      <c r="AU27" s="199">
        <v>0</v>
      </c>
      <c r="AV27" s="200">
        <v>0</v>
      </c>
      <c r="AW27" s="201">
        <v>0</v>
      </c>
      <c r="AX27" s="199">
        <v>0</v>
      </c>
      <c r="AY27" s="199">
        <v>0</v>
      </c>
      <c r="AZ27" s="199">
        <v>0</v>
      </c>
      <c r="BA27" s="200">
        <v>0</v>
      </c>
      <c r="BB27" s="201">
        <v>0</v>
      </c>
      <c r="BC27" s="199">
        <v>0</v>
      </c>
      <c r="BD27" s="199">
        <v>0</v>
      </c>
      <c r="BE27" s="199">
        <v>0</v>
      </c>
      <c r="BF27" s="199">
        <v>0</v>
      </c>
      <c r="BG27" s="199">
        <v>0</v>
      </c>
      <c r="BH27" s="199">
        <v>0</v>
      </c>
    </row>
    <row r="28" spans="1:60" hidden="1">
      <c r="A28" s="196">
        <v>1800</v>
      </c>
      <c r="B28" s="197" t="s">
        <v>4</v>
      </c>
      <c r="C28" s="203">
        <v>1899</v>
      </c>
      <c r="D28" s="199">
        <v>0</v>
      </c>
      <c r="E28" s="199">
        <v>0</v>
      </c>
      <c r="F28" s="199">
        <v>0</v>
      </c>
      <c r="G28" s="199">
        <v>0</v>
      </c>
      <c r="H28" s="200">
        <v>0</v>
      </c>
      <c r="I28" s="201">
        <v>0</v>
      </c>
      <c r="J28" s="199">
        <v>0</v>
      </c>
      <c r="K28" s="199">
        <v>0</v>
      </c>
      <c r="L28" s="199">
        <v>0</v>
      </c>
      <c r="M28" s="200">
        <v>0</v>
      </c>
      <c r="N28" s="201">
        <v>0</v>
      </c>
      <c r="O28" s="199">
        <v>0</v>
      </c>
      <c r="P28" s="199">
        <v>0</v>
      </c>
      <c r="Q28" s="199">
        <v>0</v>
      </c>
      <c r="R28" s="200">
        <v>0</v>
      </c>
      <c r="S28" s="201">
        <v>0</v>
      </c>
      <c r="T28" s="199">
        <v>0</v>
      </c>
      <c r="U28" s="199">
        <v>0</v>
      </c>
      <c r="V28" s="199">
        <v>0</v>
      </c>
      <c r="W28" s="200">
        <v>0</v>
      </c>
      <c r="X28" s="201">
        <v>0</v>
      </c>
      <c r="Y28" s="199">
        <v>0</v>
      </c>
      <c r="Z28" s="199">
        <v>0</v>
      </c>
      <c r="AA28" s="199">
        <v>0</v>
      </c>
      <c r="AB28" s="200">
        <v>0</v>
      </c>
      <c r="AC28" s="201">
        <v>0</v>
      </c>
      <c r="AD28" s="199">
        <v>0</v>
      </c>
      <c r="AE28" s="199">
        <v>0</v>
      </c>
      <c r="AF28" s="199">
        <v>0</v>
      </c>
      <c r="AG28" s="200">
        <v>0</v>
      </c>
      <c r="AH28" s="201">
        <v>0</v>
      </c>
      <c r="AI28" s="199">
        <v>0</v>
      </c>
      <c r="AJ28" s="199">
        <v>0</v>
      </c>
      <c r="AK28" s="199">
        <v>0</v>
      </c>
      <c r="AL28" s="200">
        <v>0</v>
      </c>
      <c r="AM28" s="201">
        <v>0</v>
      </c>
      <c r="AN28" s="199">
        <v>0</v>
      </c>
      <c r="AO28" s="199">
        <v>0</v>
      </c>
      <c r="AP28" s="199">
        <v>0</v>
      </c>
      <c r="AQ28" s="200">
        <v>0</v>
      </c>
      <c r="AR28" s="201">
        <v>0</v>
      </c>
      <c r="AS28" s="199">
        <v>0</v>
      </c>
      <c r="AT28" s="199">
        <v>0</v>
      </c>
      <c r="AU28" s="199">
        <v>0</v>
      </c>
      <c r="AV28" s="200">
        <v>0</v>
      </c>
      <c r="AW28" s="201">
        <v>0</v>
      </c>
      <c r="AX28" s="199">
        <v>0</v>
      </c>
      <c r="AY28" s="199">
        <v>0</v>
      </c>
      <c r="AZ28" s="199">
        <v>0</v>
      </c>
      <c r="BA28" s="200">
        <v>0</v>
      </c>
      <c r="BB28" s="201">
        <v>0</v>
      </c>
      <c r="BC28" s="199">
        <v>0</v>
      </c>
      <c r="BD28" s="199">
        <v>0</v>
      </c>
      <c r="BE28" s="199">
        <v>0</v>
      </c>
      <c r="BF28" s="199">
        <v>0</v>
      </c>
      <c r="BG28" s="199">
        <v>0</v>
      </c>
      <c r="BH28" s="199">
        <v>0</v>
      </c>
    </row>
    <row r="29" spans="1:60" hidden="1">
      <c r="A29" s="196">
        <v>1900</v>
      </c>
      <c r="B29" s="204" t="s">
        <v>4</v>
      </c>
      <c r="C29" s="203">
        <v>1999</v>
      </c>
      <c r="D29" s="199">
        <v>0</v>
      </c>
      <c r="E29" s="199">
        <v>0</v>
      </c>
      <c r="F29" s="199">
        <v>0</v>
      </c>
      <c r="G29" s="199">
        <v>0</v>
      </c>
      <c r="H29" s="200">
        <v>0</v>
      </c>
      <c r="I29" s="201">
        <v>0</v>
      </c>
      <c r="J29" s="199">
        <v>0</v>
      </c>
      <c r="K29" s="199">
        <v>0</v>
      </c>
      <c r="L29" s="199">
        <v>0</v>
      </c>
      <c r="M29" s="200">
        <v>0</v>
      </c>
      <c r="N29" s="201">
        <v>0</v>
      </c>
      <c r="O29" s="199">
        <v>0</v>
      </c>
      <c r="P29" s="199">
        <v>0</v>
      </c>
      <c r="Q29" s="199">
        <v>0</v>
      </c>
      <c r="R29" s="200">
        <v>0</v>
      </c>
      <c r="S29" s="201">
        <v>0</v>
      </c>
      <c r="T29" s="199">
        <v>0</v>
      </c>
      <c r="U29" s="199">
        <v>0</v>
      </c>
      <c r="V29" s="199">
        <v>0</v>
      </c>
      <c r="W29" s="200">
        <v>0</v>
      </c>
      <c r="X29" s="201">
        <v>0</v>
      </c>
      <c r="Y29" s="199">
        <v>0</v>
      </c>
      <c r="Z29" s="199">
        <v>0</v>
      </c>
      <c r="AA29" s="199">
        <v>0</v>
      </c>
      <c r="AB29" s="200">
        <v>0</v>
      </c>
      <c r="AC29" s="201">
        <v>0</v>
      </c>
      <c r="AD29" s="199">
        <v>0</v>
      </c>
      <c r="AE29" s="199">
        <v>0</v>
      </c>
      <c r="AF29" s="199">
        <v>0</v>
      </c>
      <c r="AG29" s="200">
        <v>0</v>
      </c>
      <c r="AH29" s="201">
        <v>0</v>
      </c>
      <c r="AI29" s="199">
        <v>0</v>
      </c>
      <c r="AJ29" s="199">
        <v>0</v>
      </c>
      <c r="AK29" s="199">
        <v>0</v>
      </c>
      <c r="AL29" s="200">
        <v>0</v>
      </c>
      <c r="AM29" s="201">
        <v>0</v>
      </c>
      <c r="AN29" s="199">
        <v>0</v>
      </c>
      <c r="AO29" s="199">
        <v>0</v>
      </c>
      <c r="AP29" s="199">
        <v>0</v>
      </c>
      <c r="AQ29" s="200">
        <v>0</v>
      </c>
      <c r="AR29" s="201">
        <v>0</v>
      </c>
      <c r="AS29" s="199">
        <v>0</v>
      </c>
      <c r="AT29" s="199">
        <v>0</v>
      </c>
      <c r="AU29" s="199">
        <v>0</v>
      </c>
      <c r="AV29" s="200">
        <v>0</v>
      </c>
      <c r="AW29" s="201">
        <v>0</v>
      </c>
      <c r="AX29" s="199">
        <v>0</v>
      </c>
      <c r="AY29" s="199">
        <v>0</v>
      </c>
      <c r="AZ29" s="199">
        <v>0</v>
      </c>
      <c r="BA29" s="200">
        <v>0</v>
      </c>
      <c r="BB29" s="201">
        <v>0</v>
      </c>
      <c r="BC29" s="199">
        <v>0</v>
      </c>
      <c r="BD29" s="199">
        <v>0</v>
      </c>
      <c r="BE29" s="199">
        <v>0</v>
      </c>
      <c r="BF29" s="199">
        <v>0</v>
      </c>
      <c r="BG29" s="199">
        <v>0</v>
      </c>
      <c r="BH29" s="199">
        <v>0</v>
      </c>
    </row>
    <row r="30" spans="1:60" hidden="1">
      <c r="A30" s="205">
        <v>2000</v>
      </c>
      <c r="B30" s="206" t="s">
        <v>4</v>
      </c>
      <c r="C30" s="207">
        <v>2099</v>
      </c>
      <c r="D30" s="200">
        <v>0</v>
      </c>
      <c r="E30" s="200">
        <v>0</v>
      </c>
      <c r="F30" s="200">
        <v>0</v>
      </c>
      <c r="G30" s="200">
        <v>0</v>
      </c>
      <c r="H30" s="200">
        <v>0</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c r="AE30" s="200">
        <v>0</v>
      </c>
      <c r="AF30" s="200">
        <v>0</v>
      </c>
      <c r="AG30" s="200">
        <v>0</v>
      </c>
      <c r="AH30" s="200">
        <v>0</v>
      </c>
      <c r="AI30" s="200">
        <v>0</v>
      </c>
      <c r="AJ30" s="200">
        <v>0</v>
      </c>
      <c r="AK30" s="200">
        <v>0</v>
      </c>
      <c r="AL30" s="200">
        <v>0</v>
      </c>
      <c r="AM30" s="200">
        <v>0</v>
      </c>
      <c r="AN30" s="200">
        <v>0</v>
      </c>
      <c r="AO30" s="200">
        <v>0</v>
      </c>
      <c r="AP30" s="200">
        <v>0</v>
      </c>
      <c r="AQ30" s="200">
        <v>0</v>
      </c>
      <c r="AR30" s="200">
        <v>0</v>
      </c>
      <c r="AS30" s="200">
        <v>0</v>
      </c>
      <c r="AT30" s="200">
        <v>0</v>
      </c>
      <c r="AU30" s="200">
        <v>0</v>
      </c>
      <c r="AV30" s="200">
        <v>0</v>
      </c>
      <c r="AW30" s="200">
        <v>0</v>
      </c>
      <c r="AX30" s="200">
        <v>0</v>
      </c>
      <c r="AY30" s="200">
        <v>0</v>
      </c>
      <c r="AZ30" s="200">
        <v>0</v>
      </c>
      <c r="BA30" s="200">
        <v>0</v>
      </c>
      <c r="BB30" s="200">
        <v>0</v>
      </c>
      <c r="BC30" s="200">
        <v>0</v>
      </c>
      <c r="BD30" s="200">
        <v>0</v>
      </c>
      <c r="BE30" s="200">
        <v>0</v>
      </c>
      <c r="BF30" s="200">
        <v>0</v>
      </c>
      <c r="BG30" s="200">
        <v>0</v>
      </c>
      <c r="BH30" s="208">
        <v>0</v>
      </c>
    </row>
    <row r="31" spans="1:60" hidden="1">
      <c r="A31" s="196">
        <v>2100</v>
      </c>
      <c r="B31" s="197" t="s">
        <v>4</v>
      </c>
      <c r="C31" s="203">
        <v>2199</v>
      </c>
      <c r="D31" s="199">
        <v>0</v>
      </c>
      <c r="E31" s="199">
        <v>0</v>
      </c>
      <c r="F31" s="199">
        <v>0</v>
      </c>
      <c r="G31" s="199">
        <v>0</v>
      </c>
      <c r="H31" s="200">
        <v>0</v>
      </c>
      <c r="I31" s="201">
        <v>0</v>
      </c>
      <c r="J31" s="199">
        <v>0</v>
      </c>
      <c r="K31" s="199">
        <v>0</v>
      </c>
      <c r="L31" s="199">
        <v>0</v>
      </c>
      <c r="M31" s="200">
        <v>0</v>
      </c>
      <c r="N31" s="201">
        <v>0</v>
      </c>
      <c r="O31" s="199">
        <v>0</v>
      </c>
      <c r="P31" s="199">
        <v>0</v>
      </c>
      <c r="Q31" s="199">
        <v>0</v>
      </c>
      <c r="R31" s="200">
        <v>0</v>
      </c>
      <c r="S31" s="201">
        <v>0</v>
      </c>
      <c r="T31" s="199">
        <v>0</v>
      </c>
      <c r="U31" s="199">
        <v>0</v>
      </c>
      <c r="V31" s="199">
        <v>0</v>
      </c>
      <c r="W31" s="200">
        <v>0</v>
      </c>
      <c r="X31" s="201">
        <v>0</v>
      </c>
      <c r="Y31" s="199">
        <v>0</v>
      </c>
      <c r="Z31" s="199">
        <v>0</v>
      </c>
      <c r="AA31" s="199">
        <v>0</v>
      </c>
      <c r="AB31" s="200">
        <v>0</v>
      </c>
      <c r="AC31" s="201">
        <v>0</v>
      </c>
      <c r="AD31" s="199">
        <v>0</v>
      </c>
      <c r="AE31" s="199">
        <v>0</v>
      </c>
      <c r="AF31" s="199">
        <v>0</v>
      </c>
      <c r="AG31" s="200">
        <v>0</v>
      </c>
      <c r="AH31" s="201">
        <v>0</v>
      </c>
      <c r="AI31" s="199">
        <v>0</v>
      </c>
      <c r="AJ31" s="199">
        <v>0</v>
      </c>
      <c r="AK31" s="199">
        <v>0</v>
      </c>
      <c r="AL31" s="200">
        <v>0</v>
      </c>
      <c r="AM31" s="201">
        <v>0</v>
      </c>
      <c r="AN31" s="199">
        <v>0</v>
      </c>
      <c r="AO31" s="199">
        <v>0</v>
      </c>
      <c r="AP31" s="199">
        <v>0</v>
      </c>
      <c r="AQ31" s="200">
        <v>0</v>
      </c>
      <c r="AR31" s="201">
        <v>0</v>
      </c>
      <c r="AS31" s="199">
        <v>0</v>
      </c>
      <c r="AT31" s="199">
        <v>0</v>
      </c>
      <c r="AU31" s="199">
        <v>0</v>
      </c>
      <c r="AV31" s="200">
        <v>0</v>
      </c>
      <c r="AW31" s="201">
        <v>0</v>
      </c>
      <c r="AX31" s="199">
        <v>0</v>
      </c>
      <c r="AY31" s="199">
        <v>0</v>
      </c>
      <c r="AZ31" s="199">
        <v>0</v>
      </c>
      <c r="BA31" s="200">
        <v>0</v>
      </c>
      <c r="BB31" s="201">
        <v>0</v>
      </c>
      <c r="BC31" s="199">
        <v>0</v>
      </c>
      <c r="BD31" s="199">
        <v>0</v>
      </c>
      <c r="BE31" s="199">
        <v>0</v>
      </c>
      <c r="BF31" s="199">
        <v>0</v>
      </c>
      <c r="BG31" s="199">
        <v>0</v>
      </c>
      <c r="BH31" s="199">
        <v>0</v>
      </c>
    </row>
    <row r="32" spans="1:60" hidden="1">
      <c r="A32" s="196">
        <v>2200</v>
      </c>
      <c r="B32" s="197" t="s">
        <v>4</v>
      </c>
      <c r="C32" s="203">
        <v>2299</v>
      </c>
      <c r="D32" s="199">
        <v>0</v>
      </c>
      <c r="E32" s="199">
        <v>0</v>
      </c>
      <c r="F32" s="199">
        <v>0</v>
      </c>
      <c r="G32" s="199">
        <v>0</v>
      </c>
      <c r="H32" s="200">
        <v>0</v>
      </c>
      <c r="I32" s="201">
        <v>0</v>
      </c>
      <c r="J32" s="199">
        <v>0</v>
      </c>
      <c r="K32" s="199">
        <v>0</v>
      </c>
      <c r="L32" s="199">
        <v>0</v>
      </c>
      <c r="M32" s="200">
        <v>0</v>
      </c>
      <c r="N32" s="201">
        <v>0</v>
      </c>
      <c r="O32" s="199">
        <v>0</v>
      </c>
      <c r="P32" s="199">
        <v>0</v>
      </c>
      <c r="Q32" s="199">
        <v>0</v>
      </c>
      <c r="R32" s="200">
        <v>0</v>
      </c>
      <c r="S32" s="201">
        <v>0</v>
      </c>
      <c r="T32" s="199">
        <v>0</v>
      </c>
      <c r="U32" s="199">
        <v>0</v>
      </c>
      <c r="V32" s="199">
        <v>0</v>
      </c>
      <c r="W32" s="200">
        <v>0</v>
      </c>
      <c r="X32" s="201">
        <v>0</v>
      </c>
      <c r="Y32" s="199">
        <v>0</v>
      </c>
      <c r="Z32" s="199">
        <v>0</v>
      </c>
      <c r="AA32" s="199">
        <v>0</v>
      </c>
      <c r="AB32" s="200">
        <v>0</v>
      </c>
      <c r="AC32" s="201">
        <v>0</v>
      </c>
      <c r="AD32" s="199">
        <v>0</v>
      </c>
      <c r="AE32" s="199">
        <v>0</v>
      </c>
      <c r="AF32" s="199">
        <v>0</v>
      </c>
      <c r="AG32" s="200">
        <v>0</v>
      </c>
      <c r="AH32" s="201">
        <v>0</v>
      </c>
      <c r="AI32" s="199">
        <v>0</v>
      </c>
      <c r="AJ32" s="199">
        <v>0</v>
      </c>
      <c r="AK32" s="199">
        <v>0</v>
      </c>
      <c r="AL32" s="200">
        <v>0</v>
      </c>
      <c r="AM32" s="201">
        <v>0</v>
      </c>
      <c r="AN32" s="199">
        <v>0</v>
      </c>
      <c r="AO32" s="199">
        <v>0</v>
      </c>
      <c r="AP32" s="199">
        <v>0</v>
      </c>
      <c r="AQ32" s="200">
        <v>0</v>
      </c>
      <c r="AR32" s="201">
        <v>0</v>
      </c>
      <c r="AS32" s="199">
        <v>0</v>
      </c>
      <c r="AT32" s="199">
        <v>0</v>
      </c>
      <c r="AU32" s="199">
        <v>0</v>
      </c>
      <c r="AV32" s="200">
        <v>0</v>
      </c>
      <c r="AW32" s="201">
        <v>0</v>
      </c>
      <c r="AX32" s="199">
        <v>0</v>
      </c>
      <c r="AY32" s="199">
        <v>0</v>
      </c>
      <c r="AZ32" s="199">
        <v>0</v>
      </c>
      <c r="BA32" s="200">
        <v>0</v>
      </c>
      <c r="BB32" s="201">
        <v>0</v>
      </c>
      <c r="BC32" s="199">
        <v>0</v>
      </c>
      <c r="BD32" s="199">
        <v>0</v>
      </c>
      <c r="BE32" s="199">
        <v>0</v>
      </c>
      <c r="BF32" s="199">
        <v>0</v>
      </c>
      <c r="BG32" s="199">
        <v>0</v>
      </c>
      <c r="BH32" s="199">
        <v>0</v>
      </c>
    </row>
    <row r="33" spans="1:60" hidden="1">
      <c r="A33" s="196">
        <v>2300</v>
      </c>
      <c r="B33" s="197" t="s">
        <v>4</v>
      </c>
      <c r="C33" s="203">
        <v>2399</v>
      </c>
      <c r="D33" s="199">
        <v>0</v>
      </c>
      <c r="E33" s="199">
        <v>0</v>
      </c>
      <c r="F33" s="199">
        <v>0</v>
      </c>
      <c r="G33" s="199">
        <v>0</v>
      </c>
      <c r="H33" s="200">
        <v>0</v>
      </c>
      <c r="I33" s="201">
        <v>0</v>
      </c>
      <c r="J33" s="199">
        <v>0</v>
      </c>
      <c r="K33" s="199">
        <v>0</v>
      </c>
      <c r="L33" s="199">
        <v>0</v>
      </c>
      <c r="M33" s="200">
        <v>0</v>
      </c>
      <c r="N33" s="201">
        <v>0</v>
      </c>
      <c r="O33" s="199">
        <v>0</v>
      </c>
      <c r="P33" s="199">
        <v>0</v>
      </c>
      <c r="Q33" s="199">
        <v>0</v>
      </c>
      <c r="R33" s="200">
        <v>0</v>
      </c>
      <c r="S33" s="201">
        <v>0</v>
      </c>
      <c r="T33" s="199">
        <v>0</v>
      </c>
      <c r="U33" s="199">
        <v>0</v>
      </c>
      <c r="V33" s="199">
        <v>0</v>
      </c>
      <c r="W33" s="200">
        <v>0</v>
      </c>
      <c r="X33" s="201">
        <v>0</v>
      </c>
      <c r="Y33" s="199">
        <v>0</v>
      </c>
      <c r="Z33" s="199">
        <v>0</v>
      </c>
      <c r="AA33" s="199">
        <v>0</v>
      </c>
      <c r="AB33" s="200">
        <v>0</v>
      </c>
      <c r="AC33" s="201">
        <v>0</v>
      </c>
      <c r="AD33" s="199">
        <v>0</v>
      </c>
      <c r="AE33" s="199">
        <v>0</v>
      </c>
      <c r="AF33" s="199">
        <v>0</v>
      </c>
      <c r="AG33" s="200">
        <v>0</v>
      </c>
      <c r="AH33" s="201">
        <v>0</v>
      </c>
      <c r="AI33" s="199">
        <v>0</v>
      </c>
      <c r="AJ33" s="199">
        <v>0</v>
      </c>
      <c r="AK33" s="199">
        <v>0</v>
      </c>
      <c r="AL33" s="200">
        <v>0</v>
      </c>
      <c r="AM33" s="201">
        <v>0</v>
      </c>
      <c r="AN33" s="199">
        <v>0</v>
      </c>
      <c r="AO33" s="199">
        <v>0</v>
      </c>
      <c r="AP33" s="199">
        <v>0</v>
      </c>
      <c r="AQ33" s="200">
        <v>0</v>
      </c>
      <c r="AR33" s="201">
        <v>0</v>
      </c>
      <c r="AS33" s="199">
        <v>0</v>
      </c>
      <c r="AT33" s="199">
        <v>0</v>
      </c>
      <c r="AU33" s="199">
        <v>0</v>
      </c>
      <c r="AV33" s="200">
        <v>0</v>
      </c>
      <c r="AW33" s="201">
        <v>0</v>
      </c>
      <c r="AX33" s="199">
        <v>0</v>
      </c>
      <c r="AY33" s="199">
        <v>0</v>
      </c>
      <c r="AZ33" s="199">
        <v>0</v>
      </c>
      <c r="BA33" s="200">
        <v>0</v>
      </c>
      <c r="BB33" s="201">
        <v>0</v>
      </c>
      <c r="BC33" s="199">
        <v>0</v>
      </c>
      <c r="BD33" s="199">
        <v>0</v>
      </c>
      <c r="BE33" s="199">
        <v>0</v>
      </c>
      <c r="BF33" s="199">
        <v>0</v>
      </c>
      <c r="BG33" s="199">
        <v>0</v>
      </c>
      <c r="BH33" s="199">
        <v>0</v>
      </c>
    </row>
    <row r="34" spans="1:60" hidden="1">
      <c r="A34" s="196">
        <v>2400</v>
      </c>
      <c r="B34" s="204" t="s">
        <v>4</v>
      </c>
      <c r="C34" s="203">
        <v>2499</v>
      </c>
      <c r="D34" s="199">
        <v>612.5</v>
      </c>
      <c r="E34" s="199">
        <v>0</v>
      </c>
      <c r="F34" s="199">
        <v>0</v>
      </c>
      <c r="G34" s="199">
        <v>0</v>
      </c>
      <c r="H34" s="200">
        <v>0</v>
      </c>
      <c r="I34" s="201">
        <v>0</v>
      </c>
      <c r="J34" s="199">
        <v>0</v>
      </c>
      <c r="K34" s="199">
        <v>0</v>
      </c>
      <c r="L34" s="199">
        <v>0</v>
      </c>
      <c r="M34" s="200">
        <v>0</v>
      </c>
      <c r="N34" s="201">
        <v>0</v>
      </c>
      <c r="O34" s="199">
        <v>0</v>
      </c>
      <c r="P34" s="199">
        <v>0</v>
      </c>
      <c r="Q34" s="199">
        <v>0</v>
      </c>
      <c r="R34" s="200">
        <v>0</v>
      </c>
      <c r="S34" s="201">
        <v>0</v>
      </c>
      <c r="T34" s="199">
        <v>0</v>
      </c>
      <c r="U34" s="199">
        <v>0</v>
      </c>
      <c r="V34" s="199">
        <v>0</v>
      </c>
      <c r="W34" s="200">
        <v>0</v>
      </c>
      <c r="X34" s="201">
        <v>0</v>
      </c>
      <c r="Y34" s="199">
        <v>0</v>
      </c>
      <c r="Z34" s="199">
        <v>0</v>
      </c>
      <c r="AA34" s="199">
        <v>0</v>
      </c>
      <c r="AB34" s="200">
        <v>0</v>
      </c>
      <c r="AC34" s="201">
        <v>0</v>
      </c>
      <c r="AD34" s="199">
        <v>0</v>
      </c>
      <c r="AE34" s="199">
        <v>0</v>
      </c>
      <c r="AF34" s="199">
        <v>0</v>
      </c>
      <c r="AG34" s="200">
        <v>0</v>
      </c>
      <c r="AH34" s="201">
        <v>0</v>
      </c>
      <c r="AI34" s="199">
        <v>0</v>
      </c>
      <c r="AJ34" s="199">
        <v>0</v>
      </c>
      <c r="AK34" s="199">
        <v>0</v>
      </c>
      <c r="AL34" s="200">
        <v>0</v>
      </c>
      <c r="AM34" s="201">
        <v>0</v>
      </c>
      <c r="AN34" s="199">
        <v>0</v>
      </c>
      <c r="AO34" s="199">
        <v>0</v>
      </c>
      <c r="AP34" s="199">
        <v>0</v>
      </c>
      <c r="AQ34" s="200">
        <v>0</v>
      </c>
      <c r="AR34" s="201">
        <v>0</v>
      </c>
      <c r="AS34" s="199">
        <v>0</v>
      </c>
      <c r="AT34" s="199">
        <v>0</v>
      </c>
      <c r="AU34" s="199">
        <v>0</v>
      </c>
      <c r="AV34" s="200">
        <v>0</v>
      </c>
      <c r="AW34" s="201">
        <v>0</v>
      </c>
      <c r="AX34" s="199">
        <v>0</v>
      </c>
      <c r="AY34" s="199">
        <v>0</v>
      </c>
      <c r="AZ34" s="199">
        <v>0</v>
      </c>
      <c r="BA34" s="200">
        <v>0</v>
      </c>
      <c r="BB34" s="201">
        <v>0</v>
      </c>
      <c r="BC34" s="199">
        <v>0</v>
      </c>
      <c r="BD34" s="199">
        <v>0</v>
      </c>
      <c r="BE34" s="199">
        <v>0</v>
      </c>
      <c r="BF34" s="199">
        <v>0</v>
      </c>
      <c r="BG34" s="199">
        <v>0</v>
      </c>
      <c r="BH34" s="199">
        <v>0</v>
      </c>
    </row>
    <row r="35" spans="1:60" hidden="1">
      <c r="A35" s="205">
        <v>2500</v>
      </c>
      <c r="B35" s="206" t="s">
        <v>4</v>
      </c>
      <c r="C35" s="207">
        <v>2599</v>
      </c>
      <c r="D35" s="200">
        <v>637.5</v>
      </c>
      <c r="E35" s="200">
        <v>625</v>
      </c>
      <c r="F35" s="200">
        <v>0</v>
      </c>
      <c r="G35" s="200">
        <v>0</v>
      </c>
      <c r="H35" s="200">
        <v>0</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c r="AE35" s="200">
        <v>0</v>
      </c>
      <c r="AF35" s="200">
        <v>0</v>
      </c>
      <c r="AG35" s="200">
        <v>0</v>
      </c>
      <c r="AH35" s="200">
        <v>0</v>
      </c>
      <c r="AI35" s="200">
        <v>0</v>
      </c>
      <c r="AJ35" s="200">
        <v>0</v>
      </c>
      <c r="AK35" s="200">
        <v>0</v>
      </c>
      <c r="AL35" s="200">
        <v>0</v>
      </c>
      <c r="AM35" s="200">
        <v>0</v>
      </c>
      <c r="AN35" s="200">
        <v>0</v>
      </c>
      <c r="AO35" s="200">
        <v>0</v>
      </c>
      <c r="AP35" s="200">
        <v>0</v>
      </c>
      <c r="AQ35" s="200">
        <v>0</v>
      </c>
      <c r="AR35" s="200">
        <v>0</v>
      </c>
      <c r="AS35" s="200">
        <v>0</v>
      </c>
      <c r="AT35" s="200">
        <v>0</v>
      </c>
      <c r="AU35" s="200">
        <v>0</v>
      </c>
      <c r="AV35" s="200">
        <v>0</v>
      </c>
      <c r="AW35" s="200">
        <v>0</v>
      </c>
      <c r="AX35" s="200">
        <v>0</v>
      </c>
      <c r="AY35" s="200">
        <v>0</v>
      </c>
      <c r="AZ35" s="200">
        <v>0</v>
      </c>
      <c r="BA35" s="200">
        <v>0</v>
      </c>
      <c r="BB35" s="200">
        <v>0</v>
      </c>
      <c r="BC35" s="200">
        <v>0</v>
      </c>
      <c r="BD35" s="200">
        <v>0</v>
      </c>
      <c r="BE35" s="200">
        <v>0</v>
      </c>
      <c r="BF35" s="200">
        <v>0</v>
      </c>
      <c r="BG35" s="200">
        <v>0</v>
      </c>
      <c r="BH35" s="208">
        <v>0</v>
      </c>
    </row>
    <row r="36" spans="1:60" hidden="1">
      <c r="A36" s="196">
        <v>2600</v>
      </c>
      <c r="B36" s="197" t="s">
        <v>4</v>
      </c>
      <c r="C36" s="203">
        <v>2699</v>
      </c>
      <c r="D36" s="199">
        <v>662.5</v>
      </c>
      <c r="E36" s="199">
        <v>650</v>
      </c>
      <c r="F36" s="199">
        <v>625</v>
      </c>
      <c r="G36" s="199">
        <v>0</v>
      </c>
      <c r="H36" s="200">
        <v>0</v>
      </c>
      <c r="I36" s="201">
        <v>0</v>
      </c>
      <c r="J36" s="199">
        <v>0</v>
      </c>
      <c r="K36" s="199">
        <v>0</v>
      </c>
      <c r="L36" s="199">
        <v>0</v>
      </c>
      <c r="M36" s="200">
        <v>0</v>
      </c>
      <c r="N36" s="201">
        <v>0</v>
      </c>
      <c r="O36" s="199">
        <v>0</v>
      </c>
      <c r="P36" s="199">
        <v>0</v>
      </c>
      <c r="Q36" s="199">
        <v>0</v>
      </c>
      <c r="R36" s="200">
        <v>0</v>
      </c>
      <c r="S36" s="201">
        <v>0</v>
      </c>
      <c r="T36" s="199">
        <v>0</v>
      </c>
      <c r="U36" s="199">
        <v>0</v>
      </c>
      <c r="V36" s="199">
        <v>0</v>
      </c>
      <c r="W36" s="200">
        <v>0</v>
      </c>
      <c r="X36" s="201">
        <v>0</v>
      </c>
      <c r="Y36" s="199">
        <v>0</v>
      </c>
      <c r="Z36" s="199">
        <v>0</v>
      </c>
      <c r="AA36" s="199">
        <v>0</v>
      </c>
      <c r="AB36" s="200">
        <v>0</v>
      </c>
      <c r="AC36" s="201">
        <v>0</v>
      </c>
      <c r="AD36" s="199">
        <v>0</v>
      </c>
      <c r="AE36" s="199">
        <v>0</v>
      </c>
      <c r="AF36" s="199">
        <v>0</v>
      </c>
      <c r="AG36" s="200">
        <v>0</v>
      </c>
      <c r="AH36" s="201">
        <v>0</v>
      </c>
      <c r="AI36" s="199">
        <v>0</v>
      </c>
      <c r="AJ36" s="199">
        <v>0</v>
      </c>
      <c r="AK36" s="199">
        <v>0</v>
      </c>
      <c r="AL36" s="200">
        <v>0</v>
      </c>
      <c r="AM36" s="201">
        <v>0</v>
      </c>
      <c r="AN36" s="199">
        <v>0</v>
      </c>
      <c r="AO36" s="199">
        <v>0</v>
      </c>
      <c r="AP36" s="199">
        <v>0</v>
      </c>
      <c r="AQ36" s="200">
        <v>0</v>
      </c>
      <c r="AR36" s="201">
        <v>0</v>
      </c>
      <c r="AS36" s="199">
        <v>0</v>
      </c>
      <c r="AT36" s="199">
        <v>0</v>
      </c>
      <c r="AU36" s="199">
        <v>0</v>
      </c>
      <c r="AV36" s="200">
        <v>0</v>
      </c>
      <c r="AW36" s="201">
        <v>0</v>
      </c>
      <c r="AX36" s="199">
        <v>0</v>
      </c>
      <c r="AY36" s="199">
        <v>0</v>
      </c>
      <c r="AZ36" s="199">
        <v>0</v>
      </c>
      <c r="BA36" s="200">
        <v>0</v>
      </c>
      <c r="BB36" s="201">
        <v>0</v>
      </c>
      <c r="BC36" s="199">
        <v>0</v>
      </c>
      <c r="BD36" s="199">
        <v>0</v>
      </c>
      <c r="BE36" s="199">
        <v>0</v>
      </c>
      <c r="BF36" s="199">
        <v>0</v>
      </c>
      <c r="BG36" s="199">
        <v>0</v>
      </c>
      <c r="BH36" s="199">
        <v>0</v>
      </c>
    </row>
    <row r="37" spans="1:60" hidden="1">
      <c r="A37" s="196">
        <v>2700</v>
      </c>
      <c r="B37" s="197" t="s">
        <v>4</v>
      </c>
      <c r="C37" s="203">
        <v>2799</v>
      </c>
      <c r="D37" s="199">
        <v>687.5</v>
      </c>
      <c r="E37" s="199">
        <v>675</v>
      </c>
      <c r="F37" s="199">
        <v>650</v>
      </c>
      <c r="G37" s="199">
        <v>625</v>
      </c>
      <c r="H37" s="200">
        <v>0</v>
      </c>
      <c r="I37" s="201">
        <v>0</v>
      </c>
      <c r="J37" s="199">
        <v>0</v>
      </c>
      <c r="K37" s="199">
        <v>0</v>
      </c>
      <c r="L37" s="199">
        <v>0</v>
      </c>
      <c r="M37" s="200">
        <v>0</v>
      </c>
      <c r="N37" s="201">
        <v>0</v>
      </c>
      <c r="O37" s="199">
        <v>0</v>
      </c>
      <c r="P37" s="199">
        <v>0</v>
      </c>
      <c r="Q37" s="199">
        <v>0</v>
      </c>
      <c r="R37" s="200">
        <v>0</v>
      </c>
      <c r="S37" s="201">
        <v>0</v>
      </c>
      <c r="T37" s="199">
        <v>0</v>
      </c>
      <c r="U37" s="199">
        <v>0</v>
      </c>
      <c r="V37" s="199">
        <v>0</v>
      </c>
      <c r="W37" s="200">
        <v>0</v>
      </c>
      <c r="X37" s="201">
        <v>0</v>
      </c>
      <c r="Y37" s="199">
        <v>0</v>
      </c>
      <c r="Z37" s="199">
        <v>0</v>
      </c>
      <c r="AA37" s="199">
        <v>0</v>
      </c>
      <c r="AB37" s="200">
        <v>0</v>
      </c>
      <c r="AC37" s="201">
        <v>0</v>
      </c>
      <c r="AD37" s="199">
        <v>0</v>
      </c>
      <c r="AE37" s="199">
        <v>0</v>
      </c>
      <c r="AF37" s="199">
        <v>0</v>
      </c>
      <c r="AG37" s="200">
        <v>0</v>
      </c>
      <c r="AH37" s="201">
        <v>0</v>
      </c>
      <c r="AI37" s="199">
        <v>0</v>
      </c>
      <c r="AJ37" s="199">
        <v>0</v>
      </c>
      <c r="AK37" s="199">
        <v>0</v>
      </c>
      <c r="AL37" s="200">
        <v>0</v>
      </c>
      <c r="AM37" s="201">
        <v>0</v>
      </c>
      <c r="AN37" s="199">
        <v>0</v>
      </c>
      <c r="AO37" s="199">
        <v>0</v>
      </c>
      <c r="AP37" s="199">
        <v>0</v>
      </c>
      <c r="AQ37" s="200">
        <v>0</v>
      </c>
      <c r="AR37" s="201">
        <v>0</v>
      </c>
      <c r="AS37" s="199">
        <v>0</v>
      </c>
      <c r="AT37" s="199">
        <v>0</v>
      </c>
      <c r="AU37" s="199">
        <v>0</v>
      </c>
      <c r="AV37" s="200">
        <v>0</v>
      </c>
      <c r="AW37" s="201">
        <v>0</v>
      </c>
      <c r="AX37" s="199">
        <v>0</v>
      </c>
      <c r="AY37" s="199">
        <v>0</v>
      </c>
      <c r="AZ37" s="199">
        <v>0</v>
      </c>
      <c r="BA37" s="200">
        <v>0</v>
      </c>
      <c r="BB37" s="201">
        <v>0</v>
      </c>
      <c r="BC37" s="199">
        <v>0</v>
      </c>
      <c r="BD37" s="199">
        <v>0</v>
      </c>
      <c r="BE37" s="199">
        <v>0</v>
      </c>
      <c r="BF37" s="199">
        <v>0</v>
      </c>
      <c r="BG37" s="199">
        <v>0</v>
      </c>
      <c r="BH37" s="199">
        <v>0</v>
      </c>
    </row>
    <row r="38" spans="1:60" hidden="1">
      <c r="A38" s="196">
        <v>2800</v>
      </c>
      <c r="B38" s="197" t="s">
        <v>4</v>
      </c>
      <c r="C38" s="203">
        <v>2899</v>
      </c>
      <c r="D38" s="199">
        <v>712.5</v>
      </c>
      <c r="E38" s="199">
        <v>700</v>
      </c>
      <c r="F38" s="199">
        <v>675</v>
      </c>
      <c r="G38" s="199">
        <v>650</v>
      </c>
      <c r="H38" s="200">
        <v>625</v>
      </c>
      <c r="I38" s="201">
        <v>0</v>
      </c>
      <c r="J38" s="199">
        <v>0</v>
      </c>
      <c r="K38" s="199">
        <v>0</v>
      </c>
      <c r="L38" s="199">
        <v>0</v>
      </c>
      <c r="M38" s="200">
        <v>0</v>
      </c>
      <c r="N38" s="201">
        <v>0</v>
      </c>
      <c r="O38" s="199">
        <v>0</v>
      </c>
      <c r="P38" s="199">
        <v>0</v>
      </c>
      <c r="Q38" s="199">
        <v>0</v>
      </c>
      <c r="R38" s="200">
        <v>0</v>
      </c>
      <c r="S38" s="201">
        <v>0</v>
      </c>
      <c r="T38" s="199">
        <v>0</v>
      </c>
      <c r="U38" s="199">
        <v>0</v>
      </c>
      <c r="V38" s="199">
        <v>0</v>
      </c>
      <c r="W38" s="200">
        <v>0</v>
      </c>
      <c r="X38" s="201">
        <v>0</v>
      </c>
      <c r="Y38" s="199">
        <v>0</v>
      </c>
      <c r="Z38" s="199">
        <v>0</v>
      </c>
      <c r="AA38" s="199">
        <v>0</v>
      </c>
      <c r="AB38" s="200">
        <v>0</v>
      </c>
      <c r="AC38" s="201">
        <v>0</v>
      </c>
      <c r="AD38" s="199">
        <v>0</v>
      </c>
      <c r="AE38" s="199">
        <v>0</v>
      </c>
      <c r="AF38" s="199">
        <v>0</v>
      </c>
      <c r="AG38" s="200">
        <v>0</v>
      </c>
      <c r="AH38" s="201">
        <v>0</v>
      </c>
      <c r="AI38" s="199">
        <v>0</v>
      </c>
      <c r="AJ38" s="199">
        <v>0</v>
      </c>
      <c r="AK38" s="199">
        <v>0</v>
      </c>
      <c r="AL38" s="200">
        <v>0</v>
      </c>
      <c r="AM38" s="201">
        <v>0</v>
      </c>
      <c r="AN38" s="199">
        <v>0</v>
      </c>
      <c r="AO38" s="199">
        <v>0</v>
      </c>
      <c r="AP38" s="199">
        <v>0</v>
      </c>
      <c r="AQ38" s="200">
        <v>0</v>
      </c>
      <c r="AR38" s="201">
        <v>0</v>
      </c>
      <c r="AS38" s="199">
        <v>0</v>
      </c>
      <c r="AT38" s="199">
        <v>0</v>
      </c>
      <c r="AU38" s="199">
        <v>0</v>
      </c>
      <c r="AV38" s="200">
        <v>0</v>
      </c>
      <c r="AW38" s="201">
        <v>0</v>
      </c>
      <c r="AX38" s="199">
        <v>0</v>
      </c>
      <c r="AY38" s="199">
        <v>0</v>
      </c>
      <c r="AZ38" s="199">
        <v>0</v>
      </c>
      <c r="BA38" s="200">
        <v>0</v>
      </c>
      <c r="BB38" s="201">
        <v>0</v>
      </c>
      <c r="BC38" s="199">
        <v>0</v>
      </c>
      <c r="BD38" s="199">
        <v>0</v>
      </c>
      <c r="BE38" s="199">
        <v>0</v>
      </c>
      <c r="BF38" s="199">
        <v>0</v>
      </c>
      <c r="BG38" s="199">
        <v>0</v>
      </c>
      <c r="BH38" s="199">
        <v>0</v>
      </c>
    </row>
    <row r="39" spans="1:60" hidden="1">
      <c r="A39" s="196">
        <v>2900</v>
      </c>
      <c r="B39" s="204" t="s">
        <v>4</v>
      </c>
      <c r="C39" s="203">
        <v>2999</v>
      </c>
      <c r="D39" s="199">
        <v>737.5</v>
      </c>
      <c r="E39" s="199">
        <v>725</v>
      </c>
      <c r="F39" s="199">
        <v>700</v>
      </c>
      <c r="G39" s="199">
        <v>675</v>
      </c>
      <c r="H39" s="200">
        <v>650</v>
      </c>
      <c r="I39" s="201">
        <v>625</v>
      </c>
      <c r="J39" s="199">
        <v>0</v>
      </c>
      <c r="K39" s="199">
        <v>0</v>
      </c>
      <c r="L39" s="199">
        <v>0</v>
      </c>
      <c r="M39" s="200">
        <v>0</v>
      </c>
      <c r="N39" s="201">
        <v>0</v>
      </c>
      <c r="O39" s="199">
        <v>0</v>
      </c>
      <c r="P39" s="199">
        <v>0</v>
      </c>
      <c r="Q39" s="199">
        <v>0</v>
      </c>
      <c r="R39" s="200">
        <v>0</v>
      </c>
      <c r="S39" s="201">
        <v>0</v>
      </c>
      <c r="T39" s="199">
        <v>0</v>
      </c>
      <c r="U39" s="199">
        <v>0</v>
      </c>
      <c r="V39" s="199">
        <v>0</v>
      </c>
      <c r="W39" s="200">
        <v>0</v>
      </c>
      <c r="X39" s="201">
        <v>0</v>
      </c>
      <c r="Y39" s="199">
        <v>0</v>
      </c>
      <c r="Z39" s="199">
        <v>0</v>
      </c>
      <c r="AA39" s="199">
        <v>0</v>
      </c>
      <c r="AB39" s="200">
        <v>0</v>
      </c>
      <c r="AC39" s="201">
        <v>0</v>
      </c>
      <c r="AD39" s="199">
        <v>0</v>
      </c>
      <c r="AE39" s="199">
        <v>0</v>
      </c>
      <c r="AF39" s="199">
        <v>0</v>
      </c>
      <c r="AG39" s="200">
        <v>0</v>
      </c>
      <c r="AH39" s="201">
        <v>0</v>
      </c>
      <c r="AI39" s="199">
        <v>0</v>
      </c>
      <c r="AJ39" s="199">
        <v>0</v>
      </c>
      <c r="AK39" s="199">
        <v>0</v>
      </c>
      <c r="AL39" s="200">
        <v>0</v>
      </c>
      <c r="AM39" s="201">
        <v>0</v>
      </c>
      <c r="AN39" s="199">
        <v>0</v>
      </c>
      <c r="AO39" s="199">
        <v>0</v>
      </c>
      <c r="AP39" s="199">
        <v>0</v>
      </c>
      <c r="AQ39" s="200">
        <v>0</v>
      </c>
      <c r="AR39" s="201">
        <v>0</v>
      </c>
      <c r="AS39" s="199">
        <v>0</v>
      </c>
      <c r="AT39" s="199">
        <v>0</v>
      </c>
      <c r="AU39" s="199">
        <v>0</v>
      </c>
      <c r="AV39" s="200">
        <v>0</v>
      </c>
      <c r="AW39" s="201">
        <v>0</v>
      </c>
      <c r="AX39" s="199">
        <v>0</v>
      </c>
      <c r="AY39" s="199">
        <v>0</v>
      </c>
      <c r="AZ39" s="199">
        <v>0</v>
      </c>
      <c r="BA39" s="200">
        <v>0</v>
      </c>
      <c r="BB39" s="201">
        <v>0</v>
      </c>
      <c r="BC39" s="199">
        <v>0</v>
      </c>
      <c r="BD39" s="199">
        <v>0</v>
      </c>
      <c r="BE39" s="199">
        <v>0</v>
      </c>
      <c r="BF39" s="199">
        <v>0</v>
      </c>
      <c r="BG39" s="199">
        <v>0</v>
      </c>
      <c r="BH39" s="199">
        <v>0</v>
      </c>
    </row>
    <row r="40" spans="1:60" hidden="1">
      <c r="A40" s="205">
        <v>3000</v>
      </c>
      <c r="B40" s="206" t="s">
        <v>4</v>
      </c>
      <c r="C40" s="207">
        <v>3099</v>
      </c>
      <c r="D40" s="208">
        <v>762.5</v>
      </c>
      <c r="E40" s="208">
        <v>750</v>
      </c>
      <c r="F40" s="208">
        <v>725</v>
      </c>
      <c r="G40" s="208">
        <v>700</v>
      </c>
      <c r="H40" s="200">
        <v>675</v>
      </c>
      <c r="I40" s="200">
        <v>650</v>
      </c>
      <c r="J40" s="200">
        <v>625</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c r="AM40" s="200">
        <v>0</v>
      </c>
      <c r="AN40" s="200">
        <v>0</v>
      </c>
      <c r="AO40" s="200">
        <v>0</v>
      </c>
      <c r="AP40" s="200">
        <v>0</v>
      </c>
      <c r="AQ40" s="200">
        <v>0</v>
      </c>
      <c r="AR40" s="200">
        <v>0</v>
      </c>
      <c r="AS40" s="200">
        <v>0</v>
      </c>
      <c r="AT40" s="200">
        <v>0</v>
      </c>
      <c r="AU40" s="200">
        <v>0</v>
      </c>
      <c r="AV40" s="200">
        <v>0</v>
      </c>
      <c r="AW40" s="200">
        <v>0</v>
      </c>
      <c r="AX40" s="200">
        <v>0</v>
      </c>
      <c r="AY40" s="200">
        <v>0</v>
      </c>
      <c r="AZ40" s="200">
        <v>0</v>
      </c>
      <c r="BA40" s="200">
        <v>0</v>
      </c>
      <c r="BB40" s="200">
        <v>0</v>
      </c>
      <c r="BC40" s="200">
        <v>0</v>
      </c>
      <c r="BD40" s="200">
        <v>0</v>
      </c>
      <c r="BE40" s="200">
        <v>0</v>
      </c>
      <c r="BF40" s="200">
        <v>0</v>
      </c>
      <c r="BG40" s="200">
        <v>0</v>
      </c>
      <c r="BH40" s="208">
        <v>0</v>
      </c>
    </row>
    <row r="41" spans="1:60" hidden="1">
      <c r="A41" s="196">
        <v>3100</v>
      </c>
      <c r="B41" s="197" t="s">
        <v>4</v>
      </c>
      <c r="C41" s="198">
        <v>3199</v>
      </c>
      <c r="D41" s="199">
        <v>787.5</v>
      </c>
      <c r="E41" s="199">
        <v>775</v>
      </c>
      <c r="F41" s="199">
        <v>750</v>
      </c>
      <c r="G41" s="199">
        <v>725</v>
      </c>
      <c r="H41" s="200">
        <v>700</v>
      </c>
      <c r="I41" s="201">
        <v>675</v>
      </c>
      <c r="J41" s="199">
        <v>650</v>
      </c>
      <c r="K41" s="199">
        <v>625</v>
      </c>
      <c r="L41" s="199">
        <v>0</v>
      </c>
      <c r="M41" s="200">
        <v>0</v>
      </c>
      <c r="N41" s="201">
        <v>0</v>
      </c>
      <c r="O41" s="199">
        <v>0</v>
      </c>
      <c r="P41" s="199">
        <v>0</v>
      </c>
      <c r="Q41" s="199">
        <v>0</v>
      </c>
      <c r="R41" s="200">
        <v>0</v>
      </c>
      <c r="S41" s="201">
        <v>0</v>
      </c>
      <c r="T41" s="199">
        <v>0</v>
      </c>
      <c r="U41" s="199">
        <v>0</v>
      </c>
      <c r="V41" s="199">
        <v>0</v>
      </c>
      <c r="W41" s="200">
        <v>0</v>
      </c>
      <c r="X41" s="201">
        <v>0</v>
      </c>
      <c r="Y41" s="199">
        <v>0</v>
      </c>
      <c r="Z41" s="199">
        <v>0</v>
      </c>
      <c r="AA41" s="199">
        <v>0</v>
      </c>
      <c r="AB41" s="200">
        <v>0</v>
      </c>
      <c r="AC41" s="201">
        <v>0</v>
      </c>
      <c r="AD41" s="199">
        <v>0</v>
      </c>
      <c r="AE41" s="199">
        <v>0</v>
      </c>
      <c r="AF41" s="199">
        <v>0</v>
      </c>
      <c r="AG41" s="200">
        <v>0</v>
      </c>
      <c r="AH41" s="201">
        <v>0</v>
      </c>
      <c r="AI41" s="199">
        <v>0</v>
      </c>
      <c r="AJ41" s="199">
        <v>0</v>
      </c>
      <c r="AK41" s="199">
        <v>0</v>
      </c>
      <c r="AL41" s="200">
        <v>0</v>
      </c>
      <c r="AM41" s="201">
        <v>0</v>
      </c>
      <c r="AN41" s="199">
        <v>0</v>
      </c>
      <c r="AO41" s="199">
        <v>0</v>
      </c>
      <c r="AP41" s="199">
        <v>0</v>
      </c>
      <c r="AQ41" s="200">
        <v>0</v>
      </c>
      <c r="AR41" s="201">
        <v>0</v>
      </c>
      <c r="AS41" s="199">
        <v>0</v>
      </c>
      <c r="AT41" s="199">
        <v>0</v>
      </c>
      <c r="AU41" s="199">
        <v>0</v>
      </c>
      <c r="AV41" s="200">
        <v>0</v>
      </c>
      <c r="AW41" s="201">
        <v>0</v>
      </c>
      <c r="AX41" s="199">
        <v>0</v>
      </c>
      <c r="AY41" s="199">
        <v>0</v>
      </c>
      <c r="AZ41" s="199">
        <v>0</v>
      </c>
      <c r="BA41" s="200">
        <v>0</v>
      </c>
      <c r="BB41" s="201">
        <v>0</v>
      </c>
      <c r="BC41" s="199">
        <v>0</v>
      </c>
      <c r="BD41" s="199">
        <v>0</v>
      </c>
      <c r="BE41" s="199">
        <v>0</v>
      </c>
      <c r="BF41" s="199">
        <v>0</v>
      </c>
      <c r="BG41" s="199">
        <v>0</v>
      </c>
      <c r="BH41" s="199">
        <v>0</v>
      </c>
    </row>
    <row r="42" spans="1:60" hidden="1">
      <c r="A42" s="196">
        <v>3200</v>
      </c>
      <c r="B42" s="197" t="s">
        <v>4</v>
      </c>
      <c r="C42" s="197">
        <v>3299</v>
      </c>
      <c r="D42" s="199">
        <v>812.5</v>
      </c>
      <c r="E42" s="199">
        <v>800</v>
      </c>
      <c r="F42" s="199">
        <v>775</v>
      </c>
      <c r="G42" s="199">
        <v>750</v>
      </c>
      <c r="H42" s="200">
        <v>725</v>
      </c>
      <c r="I42" s="201">
        <v>700</v>
      </c>
      <c r="J42" s="199">
        <v>675</v>
      </c>
      <c r="K42" s="199">
        <v>650</v>
      </c>
      <c r="L42" s="199">
        <v>625</v>
      </c>
      <c r="M42" s="200">
        <v>0</v>
      </c>
      <c r="N42" s="201">
        <v>0</v>
      </c>
      <c r="O42" s="199">
        <v>0</v>
      </c>
      <c r="P42" s="199">
        <v>0</v>
      </c>
      <c r="Q42" s="199">
        <v>0</v>
      </c>
      <c r="R42" s="200">
        <v>0</v>
      </c>
      <c r="S42" s="201">
        <v>0</v>
      </c>
      <c r="T42" s="199">
        <v>0</v>
      </c>
      <c r="U42" s="199">
        <v>0</v>
      </c>
      <c r="V42" s="199">
        <v>0</v>
      </c>
      <c r="W42" s="200">
        <v>0</v>
      </c>
      <c r="X42" s="201">
        <v>0</v>
      </c>
      <c r="Y42" s="199">
        <v>0</v>
      </c>
      <c r="Z42" s="199">
        <v>0</v>
      </c>
      <c r="AA42" s="199">
        <v>0</v>
      </c>
      <c r="AB42" s="200">
        <v>0</v>
      </c>
      <c r="AC42" s="201">
        <v>0</v>
      </c>
      <c r="AD42" s="199">
        <v>0</v>
      </c>
      <c r="AE42" s="199">
        <v>0</v>
      </c>
      <c r="AF42" s="199">
        <v>0</v>
      </c>
      <c r="AG42" s="200">
        <v>0</v>
      </c>
      <c r="AH42" s="201">
        <v>0</v>
      </c>
      <c r="AI42" s="199">
        <v>0</v>
      </c>
      <c r="AJ42" s="199">
        <v>0</v>
      </c>
      <c r="AK42" s="199">
        <v>0</v>
      </c>
      <c r="AL42" s="200">
        <v>0</v>
      </c>
      <c r="AM42" s="201">
        <v>0</v>
      </c>
      <c r="AN42" s="199">
        <v>0</v>
      </c>
      <c r="AO42" s="199">
        <v>0</v>
      </c>
      <c r="AP42" s="199">
        <v>0</v>
      </c>
      <c r="AQ42" s="200">
        <v>0</v>
      </c>
      <c r="AR42" s="201">
        <v>0</v>
      </c>
      <c r="AS42" s="199">
        <v>0</v>
      </c>
      <c r="AT42" s="199">
        <v>0</v>
      </c>
      <c r="AU42" s="199">
        <v>0</v>
      </c>
      <c r="AV42" s="200">
        <v>0</v>
      </c>
      <c r="AW42" s="201">
        <v>0</v>
      </c>
      <c r="AX42" s="199">
        <v>0</v>
      </c>
      <c r="AY42" s="199">
        <v>0</v>
      </c>
      <c r="AZ42" s="199">
        <v>0</v>
      </c>
      <c r="BA42" s="200">
        <v>0</v>
      </c>
      <c r="BB42" s="201">
        <v>0</v>
      </c>
      <c r="BC42" s="199">
        <v>0</v>
      </c>
      <c r="BD42" s="199">
        <v>0</v>
      </c>
      <c r="BE42" s="199">
        <v>0</v>
      </c>
      <c r="BF42" s="199">
        <v>0</v>
      </c>
      <c r="BG42" s="199">
        <v>0</v>
      </c>
      <c r="BH42" s="199">
        <v>0</v>
      </c>
    </row>
    <row r="43" spans="1:60" hidden="1">
      <c r="A43" s="196">
        <v>3300</v>
      </c>
      <c r="B43" s="197" t="s">
        <v>4</v>
      </c>
      <c r="C43" s="197">
        <v>3399</v>
      </c>
      <c r="D43" s="199">
        <v>837.5</v>
      </c>
      <c r="E43" s="199">
        <v>825</v>
      </c>
      <c r="F43" s="199">
        <v>800</v>
      </c>
      <c r="G43" s="199">
        <v>775</v>
      </c>
      <c r="H43" s="200">
        <v>750</v>
      </c>
      <c r="I43" s="201">
        <v>725</v>
      </c>
      <c r="J43" s="199">
        <v>700</v>
      </c>
      <c r="K43" s="199">
        <v>675</v>
      </c>
      <c r="L43" s="199">
        <v>650</v>
      </c>
      <c r="M43" s="200">
        <v>625</v>
      </c>
      <c r="N43" s="201">
        <v>0</v>
      </c>
      <c r="O43" s="199">
        <v>0</v>
      </c>
      <c r="P43" s="199">
        <v>0</v>
      </c>
      <c r="Q43" s="199">
        <v>0</v>
      </c>
      <c r="R43" s="200">
        <v>0</v>
      </c>
      <c r="S43" s="201">
        <v>0</v>
      </c>
      <c r="T43" s="199">
        <v>0</v>
      </c>
      <c r="U43" s="199">
        <v>0</v>
      </c>
      <c r="V43" s="199">
        <v>0</v>
      </c>
      <c r="W43" s="200">
        <v>0</v>
      </c>
      <c r="X43" s="201">
        <v>0</v>
      </c>
      <c r="Y43" s="199">
        <v>0</v>
      </c>
      <c r="Z43" s="199">
        <v>0</v>
      </c>
      <c r="AA43" s="199">
        <v>0</v>
      </c>
      <c r="AB43" s="200">
        <v>0</v>
      </c>
      <c r="AC43" s="201">
        <v>0</v>
      </c>
      <c r="AD43" s="199">
        <v>0</v>
      </c>
      <c r="AE43" s="199">
        <v>0</v>
      </c>
      <c r="AF43" s="199">
        <v>0</v>
      </c>
      <c r="AG43" s="200">
        <v>0</v>
      </c>
      <c r="AH43" s="201">
        <v>0</v>
      </c>
      <c r="AI43" s="199">
        <v>0</v>
      </c>
      <c r="AJ43" s="199">
        <v>0</v>
      </c>
      <c r="AK43" s="199">
        <v>0</v>
      </c>
      <c r="AL43" s="200">
        <v>0</v>
      </c>
      <c r="AM43" s="201">
        <v>0</v>
      </c>
      <c r="AN43" s="199">
        <v>0</v>
      </c>
      <c r="AO43" s="199">
        <v>0</v>
      </c>
      <c r="AP43" s="199">
        <v>0</v>
      </c>
      <c r="AQ43" s="200">
        <v>0</v>
      </c>
      <c r="AR43" s="201">
        <v>0</v>
      </c>
      <c r="AS43" s="199">
        <v>0</v>
      </c>
      <c r="AT43" s="199">
        <v>0</v>
      </c>
      <c r="AU43" s="199">
        <v>0</v>
      </c>
      <c r="AV43" s="200">
        <v>0</v>
      </c>
      <c r="AW43" s="201">
        <v>0</v>
      </c>
      <c r="AX43" s="199">
        <v>0</v>
      </c>
      <c r="AY43" s="199">
        <v>0</v>
      </c>
      <c r="AZ43" s="199">
        <v>0</v>
      </c>
      <c r="BA43" s="200">
        <v>0</v>
      </c>
      <c r="BB43" s="201">
        <v>0</v>
      </c>
      <c r="BC43" s="199">
        <v>0</v>
      </c>
      <c r="BD43" s="199">
        <v>0</v>
      </c>
      <c r="BE43" s="199">
        <v>0</v>
      </c>
      <c r="BF43" s="199">
        <v>0</v>
      </c>
      <c r="BG43" s="199">
        <v>0</v>
      </c>
      <c r="BH43" s="199">
        <v>0</v>
      </c>
    </row>
    <row r="44" spans="1:60" hidden="1">
      <c r="A44" s="196">
        <v>3400</v>
      </c>
      <c r="B44" s="197" t="s">
        <v>4</v>
      </c>
      <c r="C44" s="197">
        <v>3499</v>
      </c>
      <c r="D44" s="199">
        <v>862.5</v>
      </c>
      <c r="E44" s="199">
        <v>850</v>
      </c>
      <c r="F44" s="199">
        <v>825</v>
      </c>
      <c r="G44" s="199">
        <v>800</v>
      </c>
      <c r="H44" s="200">
        <v>775</v>
      </c>
      <c r="I44" s="201">
        <v>750</v>
      </c>
      <c r="J44" s="199">
        <v>725</v>
      </c>
      <c r="K44" s="199">
        <v>700</v>
      </c>
      <c r="L44" s="199">
        <v>675</v>
      </c>
      <c r="M44" s="200">
        <v>650</v>
      </c>
      <c r="N44" s="201">
        <v>625</v>
      </c>
      <c r="O44" s="199">
        <v>0</v>
      </c>
      <c r="P44" s="199">
        <v>0</v>
      </c>
      <c r="Q44" s="199">
        <v>0</v>
      </c>
      <c r="R44" s="200">
        <v>0</v>
      </c>
      <c r="S44" s="201">
        <v>0</v>
      </c>
      <c r="T44" s="199">
        <v>0</v>
      </c>
      <c r="U44" s="199">
        <v>0</v>
      </c>
      <c r="V44" s="199">
        <v>0</v>
      </c>
      <c r="W44" s="200">
        <v>0</v>
      </c>
      <c r="X44" s="201">
        <v>0</v>
      </c>
      <c r="Y44" s="199">
        <v>0</v>
      </c>
      <c r="Z44" s="199">
        <v>0</v>
      </c>
      <c r="AA44" s="199">
        <v>0</v>
      </c>
      <c r="AB44" s="200">
        <v>0</v>
      </c>
      <c r="AC44" s="201">
        <v>0</v>
      </c>
      <c r="AD44" s="199">
        <v>0</v>
      </c>
      <c r="AE44" s="199">
        <v>0</v>
      </c>
      <c r="AF44" s="199">
        <v>0</v>
      </c>
      <c r="AG44" s="200">
        <v>0</v>
      </c>
      <c r="AH44" s="201">
        <v>0</v>
      </c>
      <c r="AI44" s="199">
        <v>0</v>
      </c>
      <c r="AJ44" s="199">
        <v>0</v>
      </c>
      <c r="AK44" s="199">
        <v>0</v>
      </c>
      <c r="AL44" s="200">
        <v>0</v>
      </c>
      <c r="AM44" s="201">
        <v>0</v>
      </c>
      <c r="AN44" s="199">
        <v>0</v>
      </c>
      <c r="AO44" s="199">
        <v>0</v>
      </c>
      <c r="AP44" s="199">
        <v>0</v>
      </c>
      <c r="AQ44" s="200">
        <v>0</v>
      </c>
      <c r="AR44" s="201">
        <v>0</v>
      </c>
      <c r="AS44" s="199">
        <v>0</v>
      </c>
      <c r="AT44" s="199">
        <v>0</v>
      </c>
      <c r="AU44" s="199">
        <v>0</v>
      </c>
      <c r="AV44" s="200">
        <v>0</v>
      </c>
      <c r="AW44" s="201">
        <v>0</v>
      </c>
      <c r="AX44" s="199">
        <v>0</v>
      </c>
      <c r="AY44" s="199">
        <v>0</v>
      </c>
      <c r="AZ44" s="199">
        <v>0</v>
      </c>
      <c r="BA44" s="200">
        <v>0</v>
      </c>
      <c r="BB44" s="201">
        <v>0</v>
      </c>
      <c r="BC44" s="199">
        <v>0</v>
      </c>
      <c r="BD44" s="199">
        <v>0</v>
      </c>
      <c r="BE44" s="199">
        <v>0</v>
      </c>
      <c r="BF44" s="199">
        <v>0</v>
      </c>
      <c r="BG44" s="199">
        <v>0</v>
      </c>
      <c r="BH44" s="199">
        <v>0</v>
      </c>
    </row>
    <row r="45" spans="1:60" hidden="1">
      <c r="A45" s="205">
        <v>3500</v>
      </c>
      <c r="B45" s="206" t="s">
        <v>4</v>
      </c>
      <c r="C45" s="207">
        <v>3599</v>
      </c>
      <c r="D45" s="208">
        <v>887.5</v>
      </c>
      <c r="E45" s="208">
        <v>875</v>
      </c>
      <c r="F45" s="208">
        <v>850</v>
      </c>
      <c r="G45" s="208">
        <v>825</v>
      </c>
      <c r="H45" s="200">
        <v>800</v>
      </c>
      <c r="I45" s="200">
        <v>775</v>
      </c>
      <c r="J45" s="200">
        <v>750</v>
      </c>
      <c r="K45" s="200">
        <v>725</v>
      </c>
      <c r="L45" s="200">
        <v>700</v>
      </c>
      <c r="M45" s="200">
        <v>675</v>
      </c>
      <c r="N45" s="200">
        <v>650</v>
      </c>
      <c r="O45" s="200">
        <v>625</v>
      </c>
      <c r="P45" s="200">
        <v>0</v>
      </c>
      <c r="Q45" s="200">
        <v>0</v>
      </c>
      <c r="R45" s="200">
        <v>0</v>
      </c>
      <c r="S45" s="200">
        <v>0</v>
      </c>
      <c r="T45" s="200">
        <v>0</v>
      </c>
      <c r="U45" s="200">
        <v>0</v>
      </c>
      <c r="V45" s="200">
        <v>0</v>
      </c>
      <c r="W45" s="200">
        <v>0</v>
      </c>
      <c r="X45" s="200">
        <v>0</v>
      </c>
      <c r="Y45" s="200">
        <v>0</v>
      </c>
      <c r="Z45" s="200">
        <v>0</v>
      </c>
      <c r="AA45" s="200">
        <v>0</v>
      </c>
      <c r="AB45" s="200">
        <v>0</v>
      </c>
      <c r="AC45" s="200">
        <v>0</v>
      </c>
      <c r="AD45" s="200">
        <v>0</v>
      </c>
      <c r="AE45" s="200">
        <v>0</v>
      </c>
      <c r="AF45" s="200">
        <v>0</v>
      </c>
      <c r="AG45" s="200">
        <v>0</v>
      </c>
      <c r="AH45" s="200">
        <v>0</v>
      </c>
      <c r="AI45" s="200">
        <v>0</v>
      </c>
      <c r="AJ45" s="200">
        <v>0</v>
      </c>
      <c r="AK45" s="200">
        <v>0</v>
      </c>
      <c r="AL45" s="200">
        <v>0</v>
      </c>
      <c r="AM45" s="200">
        <v>0</v>
      </c>
      <c r="AN45" s="200">
        <v>0</v>
      </c>
      <c r="AO45" s="200">
        <v>0</v>
      </c>
      <c r="AP45" s="200">
        <v>0</v>
      </c>
      <c r="AQ45" s="200">
        <v>0</v>
      </c>
      <c r="AR45" s="200">
        <v>0</v>
      </c>
      <c r="AS45" s="200">
        <v>0</v>
      </c>
      <c r="AT45" s="200">
        <v>0</v>
      </c>
      <c r="AU45" s="200">
        <v>0</v>
      </c>
      <c r="AV45" s="200">
        <v>0</v>
      </c>
      <c r="AW45" s="200">
        <v>0</v>
      </c>
      <c r="AX45" s="200">
        <v>0</v>
      </c>
      <c r="AY45" s="200">
        <v>0</v>
      </c>
      <c r="AZ45" s="200">
        <v>0</v>
      </c>
      <c r="BA45" s="200">
        <v>0</v>
      </c>
      <c r="BB45" s="200">
        <v>0</v>
      </c>
      <c r="BC45" s="200">
        <v>0</v>
      </c>
      <c r="BD45" s="200">
        <v>0</v>
      </c>
      <c r="BE45" s="200">
        <v>0</v>
      </c>
      <c r="BF45" s="200">
        <v>0</v>
      </c>
      <c r="BG45" s="200">
        <v>0</v>
      </c>
      <c r="BH45" s="208">
        <v>0</v>
      </c>
    </row>
    <row r="46" spans="1:60" hidden="1">
      <c r="A46" s="196">
        <v>3600</v>
      </c>
      <c r="B46" s="197" t="s">
        <v>4</v>
      </c>
      <c r="C46" s="203">
        <v>3699</v>
      </c>
      <c r="D46" s="199">
        <v>912.5</v>
      </c>
      <c r="E46" s="199">
        <v>900</v>
      </c>
      <c r="F46" s="199">
        <v>875</v>
      </c>
      <c r="G46" s="199">
        <v>850</v>
      </c>
      <c r="H46" s="200">
        <v>825</v>
      </c>
      <c r="I46" s="201">
        <v>800</v>
      </c>
      <c r="J46" s="199">
        <v>775</v>
      </c>
      <c r="K46" s="199">
        <v>750</v>
      </c>
      <c r="L46" s="199">
        <v>725</v>
      </c>
      <c r="M46" s="200">
        <v>700</v>
      </c>
      <c r="N46" s="201">
        <v>675</v>
      </c>
      <c r="O46" s="199">
        <v>650</v>
      </c>
      <c r="P46" s="199">
        <v>625</v>
      </c>
      <c r="Q46" s="199">
        <v>0</v>
      </c>
      <c r="R46" s="200">
        <v>0</v>
      </c>
      <c r="S46" s="201">
        <v>0</v>
      </c>
      <c r="T46" s="199">
        <v>0</v>
      </c>
      <c r="U46" s="199">
        <v>0</v>
      </c>
      <c r="V46" s="199">
        <v>0</v>
      </c>
      <c r="W46" s="200">
        <v>0</v>
      </c>
      <c r="X46" s="201">
        <v>0</v>
      </c>
      <c r="Y46" s="199">
        <v>0</v>
      </c>
      <c r="Z46" s="199">
        <v>0</v>
      </c>
      <c r="AA46" s="199">
        <v>0</v>
      </c>
      <c r="AB46" s="200">
        <v>0</v>
      </c>
      <c r="AC46" s="201">
        <v>0</v>
      </c>
      <c r="AD46" s="199">
        <v>0</v>
      </c>
      <c r="AE46" s="199">
        <v>0</v>
      </c>
      <c r="AF46" s="199">
        <v>0</v>
      </c>
      <c r="AG46" s="200">
        <v>0</v>
      </c>
      <c r="AH46" s="201">
        <v>0</v>
      </c>
      <c r="AI46" s="199">
        <v>0</v>
      </c>
      <c r="AJ46" s="199">
        <v>0</v>
      </c>
      <c r="AK46" s="199">
        <v>0</v>
      </c>
      <c r="AL46" s="200">
        <v>0</v>
      </c>
      <c r="AM46" s="201">
        <v>0</v>
      </c>
      <c r="AN46" s="199">
        <v>0</v>
      </c>
      <c r="AO46" s="199">
        <v>0</v>
      </c>
      <c r="AP46" s="199">
        <v>0</v>
      </c>
      <c r="AQ46" s="200">
        <v>0</v>
      </c>
      <c r="AR46" s="201">
        <v>0</v>
      </c>
      <c r="AS46" s="199">
        <v>0</v>
      </c>
      <c r="AT46" s="199">
        <v>0</v>
      </c>
      <c r="AU46" s="199">
        <v>0</v>
      </c>
      <c r="AV46" s="200">
        <v>0</v>
      </c>
      <c r="AW46" s="201">
        <v>0</v>
      </c>
      <c r="AX46" s="199">
        <v>0</v>
      </c>
      <c r="AY46" s="199">
        <v>0</v>
      </c>
      <c r="AZ46" s="199">
        <v>0</v>
      </c>
      <c r="BA46" s="200">
        <v>0</v>
      </c>
      <c r="BB46" s="201">
        <v>0</v>
      </c>
      <c r="BC46" s="199">
        <v>0</v>
      </c>
      <c r="BD46" s="199">
        <v>0</v>
      </c>
      <c r="BE46" s="199">
        <v>0</v>
      </c>
      <c r="BF46" s="199">
        <v>0</v>
      </c>
      <c r="BG46" s="199">
        <v>0</v>
      </c>
      <c r="BH46" s="199">
        <v>0</v>
      </c>
    </row>
    <row r="47" spans="1:60" hidden="1">
      <c r="A47" s="196">
        <v>3700</v>
      </c>
      <c r="B47" s="197" t="s">
        <v>4</v>
      </c>
      <c r="C47" s="203">
        <v>3799</v>
      </c>
      <c r="D47" s="199">
        <v>937.5</v>
      </c>
      <c r="E47" s="199">
        <v>925</v>
      </c>
      <c r="F47" s="199">
        <v>900</v>
      </c>
      <c r="G47" s="199">
        <v>875</v>
      </c>
      <c r="H47" s="200">
        <v>850</v>
      </c>
      <c r="I47" s="201">
        <v>825</v>
      </c>
      <c r="J47" s="199">
        <v>800</v>
      </c>
      <c r="K47" s="199">
        <v>775</v>
      </c>
      <c r="L47" s="199">
        <v>750</v>
      </c>
      <c r="M47" s="200">
        <v>725</v>
      </c>
      <c r="N47" s="201">
        <v>700</v>
      </c>
      <c r="O47" s="199">
        <v>675</v>
      </c>
      <c r="P47" s="199">
        <v>650</v>
      </c>
      <c r="Q47" s="199">
        <v>625</v>
      </c>
      <c r="R47" s="200">
        <v>0</v>
      </c>
      <c r="S47" s="201">
        <v>0</v>
      </c>
      <c r="T47" s="199">
        <v>0</v>
      </c>
      <c r="U47" s="199">
        <v>0</v>
      </c>
      <c r="V47" s="199">
        <v>0</v>
      </c>
      <c r="W47" s="200">
        <v>0</v>
      </c>
      <c r="X47" s="201">
        <v>0</v>
      </c>
      <c r="Y47" s="199">
        <v>0</v>
      </c>
      <c r="Z47" s="199">
        <v>0</v>
      </c>
      <c r="AA47" s="199">
        <v>0</v>
      </c>
      <c r="AB47" s="200">
        <v>0</v>
      </c>
      <c r="AC47" s="201">
        <v>0</v>
      </c>
      <c r="AD47" s="199">
        <v>0</v>
      </c>
      <c r="AE47" s="199">
        <v>0</v>
      </c>
      <c r="AF47" s="199">
        <v>0</v>
      </c>
      <c r="AG47" s="200">
        <v>0</v>
      </c>
      <c r="AH47" s="201">
        <v>0</v>
      </c>
      <c r="AI47" s="199">
        <v>0</v>
      </c>
      <c r="AJ47" s="199">
        <v>0</v>
      </c>
      <c r="AK47" s="199">
        <v>0</v>
      </c>
      <c r="AL47" s="200">
        <v>0</v>
      </c>
      <c r="AM47" s="201">
        <v>0</v>
      </c>
      <c r="AN47" s="199">
        <v>0</v>
      </c>
      <c r="AO47" s="199">
        <v>0</v>
      </c>
      <c r="AP47" s="199">
        <v>0</v>
      </c>
      <c r="AQ47" s="200">
        <v>0</v>
      </c>
      <c r="AR47" s="201">
        <v>0</v>
      </c>
      <c r="AS47" s="199">
        <v>0</v>
      </c>
      <c r="AT47" s="199">
        <v>0</v>
      </c>
      <c r="AU47" s="199">
        <v>0</v>
      </c>
      <c r="AV47" s="200">
        <v>0</v>
      </c>
      <c r="AW47" s="201">
        <v>0</v>
      </c>
      <c r="AX47" s="199">
        <v>0</v>
      </c>
      <c r="AY47" s="199">
        <v>0</v>
      </c>
      <c r="AZ47" s="199">
        <v>0</v>
      </c>
      <c r="BA47" s="200">
        <v>0</v>
      </c>
      <c r="BB47" s="201">
        <v>0</v>
      </c>
      <c r="BC47" s="199">
        <v>0</v>
      </c>
      <c r="BD47" s="199">
        <v>0</v>
      </c>
      <c r="BE47" s="199">
        <v>0</v>
      </c>
      <c r="BF47" s="199">
        <v>0</v>
      </c>
      <c r="BG47" s="199">
        <v>0</v>
      </c>
      <c r="BH47" s="199">
        <v>0</v>
      </c>
    </row>
    <row r="48" spans="1:60" hidden="1">
      <c r="A48" s="196">
        <v>3800</v>
      </c>
      <c r="B48" s="197" t="s">
        <v>5</v>
      </c>
      <c r="C48" s="203">
        <v>3899</v>
      </c>
      <c r="D48" s="199">
        <v>962.5</v>
      </c>
      <c r="E48" s="199">
        <v>950</v>
      </c>
      <c r="F48" s="199">
        <v>925</v>
      </c>
      <c r="G48" s="199">
        <v>900</v>
      </c>
      <c r="H48" s="200">
        <v>875</v>
      </c>
      <c r="I48" s="201">
        <v>850</v>
      </c>
      <c r="J48" s="199">
        <v>825</v>
      </c>
      <c r="K48" s="199">
        <v>800</v>
      </c>
      <c r="L48" s="199">
        <v>775</v>
      </c>
      <c r="M48" s="200">
        <v>750</v>
      </c>
      <c r="N48" s="201">
        <v>725</v>
      </c>
      <c r="O48" s="199">
        <v>700</v>
      </c>
      <c r="P48" s="199">
        <v>675</v>
      </c>
      <c r="Q48" s="199">
        <v>650</v>
      </c>
      <c r="R48" s="200">
        <v>625</v>
      </c>
      <c r="S48" s="201">
        <v>0</v>
      </c>
      <c r="T48" s="199">
        <v>0</v>
      </c>
      <c r="U48" s="199">
        <v>0</v>
      </c>
      <c r="V48" s="199">
        <v>0</v>
      </c>
      <c r="W48" s="200">
        <v>0</v>
      </c>
      <c r="X48" s="201">
        <v>0</v>
      </c>
      <c r="Y48" s="199">
        <v>0</v>
      </c>
      <c r="Z48" s="199">
        <v>0</v>
      </c>
      <c r="AA48" s="199">
        <v>0</v>
      </c>
      <c r="AB48" s="200">
        <v>0</v>
      </c>
      <c r="AC48" s="201">
        <v>0</v>
      </c>
      <c r="AD48" s="199">
        <v>0</v>
      </c>
      <c r="AE48" s="199">
        <v>0</v>
      </c>
      <c r="AF48" s="199">
        <v>0</v>
      </c>
      <c r="AG48" s="200">
        <v>0</v>
      </c>
      <c r="AH48" s="201">
        <v>0</v>
      </c>
      <c r="AI48" s="199">
        <v>0</v>
      </c>
      <c r="AJ48" s="199">
        <v>0</v>
      </c>
      <c r="AK48" s="199">
        <v>0</v>
      </c>
      <c r="AL48" s="200">
        <v>0</v>
      </c>
      <c r="AM48" s="201">
        <v>0</v>
      </c>
      <c r="AN48" s="199">
        <v>0</v>
      </c>
      <c r="AO48" s="199">
        <v>0</v>
      </c>
      <c r="AP48" s="199">
        <v>0</v>
      </c>
      <c r="AQ48" s="200">
        <v>0</v>
      </c>
      <c r="AR48" s="201">
        <v>0</v>
      </c>
      <c r="AS48" s="199">
        <v>0</v>
      </c>
      <c r="AT48" s="199">
        <v>0</v>
      </c>
      <c r="AU48" s="199">
        <v>0</v>
      </c>
      <c r="AV48" s="200">
        <v>0</v>
      </c>
      <c r="AW48" s="201">
        <v>0</v>
      </c>
      <c r="AX48" s="199">
        <v>0</v>
      </c>
      <c r="AY48" s="199">
        <v>0</v>
      </c>
      <c r="AZ48" s="199">
        <v>0</v>
      </c>
      <c r="BA48" s="200">
        <v>0</v>
      </c>
      <c r="BB48" s="201">
        <v>0</v>
      </c>
      <c r="BC48" s="199">
        <v>0</v>
      </c>
      <c r="BD48" s="199">
        <v>0</v>
      </c>
      <c r="BE48" s="199">
        <v>0</v>
      </c>
      <c r="BF48" s="199">
        <v>0</v>
      </c>
      <c r="BG48" s="199">
        <v>0</v>
      </c>
      <c r="BH48" s="199">
        <v>0</v>
      </c>
    </row>
    <row r="49" spans="1:60" hidden="1">
      <c r="A49" s="196">
        <v>3900</v>
      </c>
      <c r="B49" s="204" t="s">
        <v>5</v>
      </c>
      <c r="C49" s="203">
        <v>3999</v>
      </c>
      <c r="D49" s="199">
        <v>987.5</v>
      </c>
      <c r="E49" s="199">
        <v>975</v>
      </c>
      <c r="F49" s="199">
        <v>950</v>
      </c>
      <c r="G49" s="199">
        <v>925</v>
      </c>
      <c r="H49" s="200">
        <v>900</v>
      </c>
      <c r="I49" s="201">
        <v>875</v>
      </c>
      <c r="J49" s="199">
        <v>850</v>
      </c>
      <c r="K49" s="199">
        <v>825</v>
      </c>
      <c r="L49" s="199">
        <v>800</v>
      </c>
      <c r="M49" s="200">
        <v>775</v>
      </c>
      <c r="N49" s="201">
        <v>750</v>
      </c>
      <c r="O49" s="199">
        <v>725</v>
      </c>
      <c r="P49" s="199">
        <v>700</v>
      </c>
      <c r="Q49" s="199">
        <v>675</v>
      </c>
      <c r="R49" s="200">
        <v>650</v>
      </c>
      <c r="S49" s="201">
        <v>625</v>
      </c>
      <c r="T49" s="199">
        <v>0</v>
      </c>
      <c r="U49" s="199">
        <v>0</v>
      </c>
      <c r="V49" s="199">
        <v>0</v>
      </c>
      <c r="W49" s="200">
        <v>0</v>
      </c>
      <c r="X49" s="201">
        <v>0</v>
      </c>
      <c r="Y49" s="199">
        <v>0</v>
      </c>
      <c r="Z49" s="199">
        <v>0</v>
      </c>
      <c r="AA49" s="199">
        <v>0</v>
      </c>
      <c r="AB49" s="200">
        <v>0</v>
      </c>
      <c r="AC49" s="201">
        <v>0</v>
      </c>
      <c r="AD49" s="199">
        <v>0</v>
      </c>
      <c r="AE49" s="199">
        <v>0</v>
      </c>
      <c r="AF49" s="199">
        <v>0</v>
      </c>
      <c r="AG49" s="200">
        <v>0</v>
      </c>
      <c r="AH49" s="201">
        <v>0</v>
      </c>
      <c r="AI49" s="199">
        <v>0</v>
      </c>
      <c r="AJ49" s="199">
        <v>0</v>
      </c>
      <c r="AK49" s="199">
        <v>0</v>
      </c>
      <c r="AL49" s="200">
        <v>0</v>
      </c>
      <c r="AM49" s="201">
        <v>0</v>
      </c>
      <c r="AN49" s="199">
        <v>0</v>
      </c>
      <c r="AO49" s="199">
        <v>0</v>
      </c>
      <c r="AP49" s="199">
        <v>0</v>
      </c>
      <c r="AQ49" s="200">
        <v>0</v>
      </c>
      <c r="AR49" s="201">
        <v>0</v>
      </c>
      <c r="AS49" s="199">
        <v>0</v>
      </c>
      <c r="AT49" s="199">
        <v>0</v>
      </c>
      <c r="AU49" s="199">
        <v>0</v>
      </c>
      <c r="AV49" s="200">
        <v>0</v>
      </c>
      <c r="AW49" s="201">
        <v>0</v>
      </c>
      <c r="AX49" s="199">
        <v>0</v>
      </c>
      <c r="AY49" s="199">
        <v>0</v>
      </c>
      <c r="AZ49" s="199">
        <v>0</v>
      </c>
      <c r="BA49" s="200">
        <v>0</v>
      </c>
      <c r="BB49" s="201">
        <v>0</v>
      </c>
      <c r="BC49" s="199">
        <v>0</v>
      </c>
      <c r="BD49" s="199">
        <v>0</v>
      </c>
      <c r="BE49" s="199">
        <v>0</v>
      </c>
      <c r="BF49" s="199">
        <v>0</v>
      </c>
      <c r="BG49" s="199">
        <v>0</v>
      </c>
      <c r="BH49" s="199">
        <v>0</v>
      </c>
    </row>
    <row r="50" spans="1:60" hidden="1">
      <c r="A50" s="205">
        <v>4000</v>
      </c>
      <c r="B50" s="206" t="s">
        <v>5</v>
      </c>
      <c r="C50" s="207">
        <v>4099</v>
      </c>
      <c r="D50" s="208">
        <v>1012.5</v>
      </c>
      <c r="E50" s="208">
        <v>1000</v>
      </c>
      <c r="F50" s="208">
        <v>975</v>
      </c>
      <c r="G50" s="200">
        <v>950</v>
      </c>
      <c r="H50" s="200">
        <v>925</v>
      </c>
      <c r="I50" s="200">
        <v>900</v>
      </c>
      <c r="J50" s="200">
        <v>875</v>
      </c>
      <c r="K50" s="200">
        <v>850</v>
      </c>
      <c r="L50" s="200">
        <v>825</v>
      </c>
      <c r="M50" s="200">
        <v>800</v>
      </c>
      <c r="N50" s="200">
        <v>775</v>
      </c>
      <c r="O50" s="200">
        <v>750</v>
      </c>
      <c r="P50" s="200">
        <v>725</v>
      </c>
      <c r="Q50" s="200">
        <v>700</v>
      </c>
      <c r="R50" s="200">
        <v>675</v>
      </c>
      <c r="S50" s="200">
        <v>650</v>
      </c>
      <c r="T50" s="200">
        <v>625</v>
      </c>
      <c r="U50" s="200">
        <v>0</v>
      </c>
      <c r="V50" s="200">
        <v>0</v>
      </c>
      <c r="W50" s="200">
        <v>0</v>
      </c>
      <c r="X50" s="200">
        <v>0</v>
      </c>
      <c r="Y50" s="200">
        <v>0</v>
      </c>
      <c r="Z50" s="200">
        <v>0</v>
      </c>
      <c r="AA50" s="200">
        <v>0</v>
      </c>
      <c r="AB50" s="200">
        <v>0</v>
      </c>
      <c r="AC50" s="200">
        <v>0</v>
      </c>
      <c r="AD50" s="200">
        <v>0</v>
      </c>
      <c r="AE50" s="200">
        <v>0</v>
      </c>
      <c r="AF50" s="200">
        <v>0</v>
      </c>
      <c r="AG50" s="200">
        <v>0</v>
      </c>
      <c r="AH50" s="200">
        <v>0</v>
      </c>
      <c r="AI50" s="200">
        <v>0</v>
      </c>
      <c r="AJ50" s="200">
        <v>0</v>
      </c>
      <c r="AK50" s="200">
        <v>0</v>
      </c>
      <c r="AL50" s="200">
        <v>0</v>
      </c>
      <c r="AM50" s="200">
        <v>0</v>
      </c>
      <c r="AN50" s="200">
        <v>0</v>
      </c>
      <c r="AO50" s="200">
        <v>0</v>
      </c>
      <c r="AP50" s="200">
        <v>0</v>
      </c>
      <c r="AQ50" s="200">
        <v>0</v>
      </c>
      <c r="AR50" s="200">
        <v>0</v>
      </c>
      <c r="AS50" s="200">
        <v>0</v>
      </c>
      <c r="AT50" s="200">
        <v>0</v>
      </c>
      <c r="AU50" s="200">
        <v>0</v>
      </c>
      <c r="AV50" s="200">
        <v>0</v>
      </c>
      <c r="AW50" s="200">
        <v>0</v>
      </c>
      <c r="AX50" s="200">
        <v>0</v>
      </c>
      <c r="AY50" s="200">
        <v>0</v>
      </c>
      <c r="AZ50" s="200">
        <v>0</v>
      </c>
      <c r="BA50" s="200">
        <v>0</v>
      </c>
      <c r="BB50" s="200">
        <v>0</v>
      </c>
      <c r="BC50" s="200">
        <v>0</v>
      </c>
      <c r="BD50" s="200">
        <v>0</v>
      </c>
      <c r="BE50" s="200">
        <v>0</v>
      </c>
      <c r="BF50" s="200">
        <v>0</v>
      </c>
      <c r="BG50" s="200">
        <v>0</v>
      </c>
      <c r="BH50" s="208">
        <v>0</v>
      </c>
    </row>
    <row r="51" spans="1:60" hidden="1">
      <c r="A51" s="196">
        <v>4100</v>
      </c>
      <c r="B51" s="209" t="s">
        <v>5</v>
      </c>
      <c r="C51" s="198">
        <v>4199</v>
      </c>
      <c r="D51" s="199">
        <v>1037.5</v>
      </c>
      <c r="E51" s="199">
        <v>1025</v>
      </c>
      <c r="F51" s="199">
        <v>1000</v>
      </c>
      <c r="G51" s="199">
        <v>975</v>
      </c>
      <c r="H51" s="200">
        <v>950</v>
      </c>
      <c r="I51" s="201">
        <v>925</v>
      </c>
      <c r="J51" s="199">
        <v>900</v>
      </c>
      <c r="K51" s="199">
        <v>875</v>
      </c>
      <c r="L51" s="199">
        <v>850</v>
      </c>
      <c r="M51" s="200">
        <v>825</v>
      </c>
      <c r="N51" s="201">
        <v>800</v>
      </c>
      <c r="O51" s="199">
        <v>775</v>
      </c>
      <c r="P51" s="199">
        <v>750</v>
      </c>
      <c r="Q51" s="199">
        <v>725</v>
      </c>
      <c r="R51" s="200">
        <v>700</v>
      </c>
      <c r="S51" s="201">
        <v>675</v>
      </c>
      <c r="T51" s="199">
        <v>650</v>
      </c>
      <c r="U51" s="199">
        <v>625</v>
      </c>
      <c r="V51" s="199">
        <v>0</v>
      </c>
      <c r="W51" s="200">
        <v>0</v>
      </c>
      <c r="X51" s="201">
        <v>0</v>
      </c>
      <c r="Y51" s="199">
        <v>0</v>
      </c>
      <c r="Z51" s="199">
        <v>0</v>
      </c>
      <c r="AA51" s="199">
        <v>0</v>
      </c>
      <c r="AB51" s="200">
        <v>0</v>
      </c>
      <c r="AC51" s="201">
        <v>0</v>
      </c>
      <c r="AD51" s="199">
        <v>0</v>
      </c>
      <c r="AE51" s="199">
        <v>0</v>
      </c>
      <c r="AF51" s="199">
        <v>0</v>
      </c>
      <c r="AG51" s="200">
        <v>0</v>
      </c>
      <c r="AH51" s="201">
        <v>0</v>
      </c>
      <c r="AI51" s="199">
        <v>0</v>
      </c>
      <c r="AJ51" s="199">
        <v>0</v>
      </c>
      <c r="AK51" s="199">
        <v>0</v>
      </c>
      <c r="AL51" s="200">
        <v>0</v>
      </c>
      <c r="AM51" s="201">
        <v>0</v>
      </c>
      <c r="AN51" s="199">
        <v>0</v>
      </c>
      <c r="AO51" s="199">
        <v>0</v>
      </c>
      <c r="AP51" s="199">
        <v>0</v>
      </c>
      <c r="AQ51" s="200">
        <v>0</v>
      </c>
      <c r="AR51" s="201">
        <v>0</v>
      </c>
      <c r="AS51" s="199">
        <v>0</v>
      </c>
      <c r="AT51" s="199">
        <v>0</v>
      </c>
      <c r="AU51" s="199">
        <v>0</v>
      </c>
      <c r="AV51" s="200">
        <v>0</v>
      </c>
      <c r="AW51" s="201">
        <v>0</v>
      </c>
      <c r="AX51" s="199">
        <v>0</v>
      </c>
      <c r="AY51" s="199">
        <v>0</v>
      </c>
      <c r="AZ51" s="199">
        <v>0</v>
      </c>
      <c r="BA51" s="200">
        <v>0</v>
      </c>
      <c r="BB51" s="201">
        <v>0</v>
      </c>
      <c r="BC51" s="199">
        <v>0</v>
      </c>
      <c r="BD51" s="199">
        <v>0</v>
      </c>
      <c r="BE51" s="199">
        <v>0</v>
      </c>
      <c r="BF51" s="199">
        <v>0</v>
      </c>
      <c r="BG51" s="199">
        <v>0</v>
      </c>
      <c r="BH51" s="199">
        <v>0</v>
      </c>
    </row>
    <row r="52" spans="1:60" hidden="1">
      <c r="A52" s="210">
        <v>4200</v>
      </c>
      <c r="B52" s="211" t="s">
        <v>5</v>
      </c>
      <c r="C52" s="198">
        <v>4299</v>
      </c>
      <c r="D52" s="199">
        <v>1062.5</v>
      </c>
      <c r="E52" s="199">
        <v>1050</v>
      </c>
      <c r="F52" s="199">
        <v>1025</v>
      </c>
      <c r="G52" s="199">
        <v>1000</v>
      </c>
      <c r="H52" s="200">
        <v>975</v>
      </c>
      <c r="I52" s="201">
        <v>950</v>
      </c>
      <c r="J52" s="199">
        <v>925</v>
      </c>
      <c r="K52" s="199">
        <v>900</v>
      </c>
      <c r="L52" s="199">
        <v>875</v>
      </c>
      <c r="M52" s="200">
        <v>850</v>
      </c>
      <c r="N52" s="201">
        <v>825</v>
      </c>
      <c r="O52" s="199">
        <v>800</v>
      </c>
      <c r="P52" s="199">
        <v>775</v>
      </c>
      <c r="Q52" s="199">
        <v>750</v>
      </c>
      <c r="R52" s="200">
        <v>725</v>
      </c>
      <c r="S52" s="201">
        <v>700</v>
      </c>
      <c r="T52" s="199">
        <v>675</v>
      </c>
      <c r="U52" s="199">
        <v>650</v>
      </c>
      <c r="V52" s="199">
        <v>625</v>
      </c>
      <c r="W52" s="200">
        <v>0</v>
      </c>
      <c r="X52" s="201">
        <v>0</v>
      </c>
      <c r="Y52" s="199">
        <v>0</v>
      </c>
      <c r="Z52" s="199">
        <v>0</v>
      </c>
      <c r="AA52" s="199">
        <v>0</v>
      </c>
      <c r="AB52" s="200">
        <v>0</v>
      </c>
      <c r="AC52" s="201">
        <v>0</v>
      </c>
      <c r="AD52" s="199">
        <v>0</v>
      </c>
      <c r="AE52" s="199">
        <v>0</v>
      </c>
      <c r="AF52" s="199">
        <v>0</v>
      </c>
      <c r="AG52" s="200">
        <v>0</v>
      </c>
      <c r="AH52" s="201">
        <v>0</v>
      </c>
      <c r="AI52" s="199">
        <v>0</v>
      </c>
      <c r="AJ52" s="199">
        <v>0</v>
      </c>
      <c r="AK52" s="199">
        <v>0</v>
      </c>
      <c r="AL52" s="200">
        <v>0</v>
      </c>
      <c r="AM52" s="201">
        <v>0</v>
      </c>
      <c r="AN52" s="199">
        <v>0</v>
      </c>
      <c r="AO52" s="199">
        <v>0</v>
      </c>
      <c r="AP52" s="199">
        <v>0</v>
      </c>
      <c r="AQ52" s="200">
        <v>0</v>
      </c>
      <c r="AR52" s="201">
        <v>0</v>
      </c>
      <c r="AS52" s="199">
        <v>0</v>
      </c>
      <c r="AT52" s="199">
        <v>0</v>
      </c>
      <c r="AU52" s="199">
        <v>0</v>
      </c>
      <c r="AV52" s="200">
        <v>0</v>
      </c>
      <c r="AW52" s="201">
        <v>0</v>
      </c>
      <c r="AX52" s="199">
        <v>0</v>
      </c>
      <c r="AY52" s="199">
        <v>0</v>
      </c>
      <c r="AZ52" s="199">
        <v>0</v>
      </c>
      <c r="BA52" s="200">
        <v>0</v>
      </c>
      <c r="BB52" s="201">
        <v>0</v>
      </c>
      <c r="BC52" s="199">
        <v>0</v>
      </c>
      <c r="BD52" s="199">
        <v>0</v>
      </c>
      <c r="BE52" s="199">
        <v>0</v>
      </c>
      <c r="BF52" s="199">
        <v>0</v>
      </c>
      <c r="BG52" s="199">
        <v>0</v>
      </c>
      <c r="BH52" s="199">
        <v>0</v>
      </c>
    </row>
    <row r="53" spans="1:60" hidden="1">
      <c r="A53" s="210">
        <v>4300</v>
      </c>
      <c r="B53" s="211" t="s">
        <v>5</v>
      </c>
      <c r="C53" s="198">
        <v>4399</v>
      </c>
      <c r="D53" s="199">
        <v>1087.5</v>
      </c>
      <c r="E53" s="199">
        <v>1075</v>
      </c>
      <c r="F53" s="199">
        <v>1050</v>
      </c>
      <c r="G53" s="199">
        <v>1025</v>
      </c>
      <c r="H53" s="200">
        <v>1000</v>
      </c>
      <c r="I53" s="201">
        <v>975</v>
      </c>
      <c r="J53" s="199">
        <v>950</v>
      </c>
      <c r="K53" s="199">
        <v>925</v>
      </c>
      <c r="L53" s="199">
        <v>900</v>
      </c>
      <c r="M53" s="200">
        <v>875</v>
      </c>
      <c r="N53" s="201">
        <v>850</v>
      </c>
      <c r="O53" s="199">
        <v>825</v>
      </c>
      <c r="P53" s="199">
        <v>800</v>
      </c>
      <c r="Q53" s="199">
        <v>775</v>
      </c>
      <c r="R53" s="200">
        <v>750</v>
      </c>
      <c r="S53" s="201">
        <v>725</v>
      </c>
      <c r="T53" s="199">
        <v>700</v>
      </c>
      <c r="U53" s="199">
        <v>675</v>
      </c>
      <c r="V53" s="199">
        <v>650</v>
      </c>
      <c r="W53" s="200">
        <v>625</v>
      </c>
      <c r="X53" s="201">
        <v>0</v>
      </c>
      <c r="Y53" s="199">
        <v>0</v>
      </c>
      <c r="Z53" s="199">
        <v>0</v>
      </c>
      <c r="AA53" s="199">
        <v>0</v>
      </c>
      <c r="AB53" s="200">
        <v>0</v>
      </c>
      <c r="AC53" s="201">
        <v>0</v>
      </c>
      <c r="AD53" s="199">
        <v>0</v>
      </c>
      <c r="AE53" s="199">
        <v>0</v>
      </c>
      <c r="AF53" s="199">
        <v>0</v>
      </c>
      <c r="AG53" s="200">
        <v>0</v>
      </c>
      <c r="AH53" s="201">
        <v>0</v>
      </c>
      <c r="AI53" s="199">
        <v>0</v>
      </c>
      <c r="AJ53" s="199">
        <v>0</v>
      </c>
      <c r="AK53" s="199">
        <v>0</v>
      </c>
      <c r="AL53" s="200">
        <v>0</v>
      </c>
      <c r="AM53" s="201">
        <v>0</v>
      </c>
      <c r="AN53" s="199">
        <v>0</v>
      </c>
      <c r="AO53" s="199">
        <v>0</v>
      </c>
      <c r="AP53" s="199">
        <v>0</v>
      </c>
      <c r="AQ53" s="200">
        <v>0</v>
      </c>
      <c r="AR53" s="201">
        <v>0</v>
      </c>
      <c r="AS53" s="199">
        <v>0</v>
      </c>
      <c r="AT53" s="199">
        <v>0</v>
      </c>
      <c r="AU53" s="199">
        <v>0</v>
      </c>
      <c r="AV53" s="200">
        <v>0</v>
      </c>
      <c r="AW53" s="201">
        <v>0</v>
      </c>
      <c r="AX53" s="199">
        <v>0</v>
      </c>
      <c r="AY53" s="199">
        <v>0</v>
      </c>
      <c r="AZ53" s="199">
        <v>0</v>
      </c>
      <c r="BA53" s="200">
        <v>0</v>
      </c>
      <c r="BB53" s="201">
        <v>0</v>
      </c>
      <c r="BC53" s="199">
        <v>0</v>
      </c>
      <c r="BD53" s="199">
        <v>0</v>
      </c>
      <c r="BE53" s="199">
        <v>0</v>
      </c>
      <c r="BF53" s="199">
        <v>0</v>
      </c>
      <c r="BG53" s="199">
        <v>0</v>
      </c>
      <c r="BH53" s="199">
        <v>0</v>
      </c>
    </row>
    <row r="54" spans="1:60" hidden="1">
      <c r="A54" s="210">
        <v>4400</v>
      </c>
      <c r="B54" s="211" t="s">
        <v>5</v>
      </c>
      <c r="C54" s="198">
        <v>4499</v>
      </c>
      <c r="D54" s="199">
        <v>1112.5</v>
      </c>
      <c r="E54" s="199">
        <v>1100</v>
      </c>
      <c r="F54" s="199">
        <v>1075</v>
      </c>
      <c r="G54" s="199">
        <v>1050</v>
      </c>
      <c r="H54" s="200">
        <v>1025</v>
      </c>
      <c r="I54" s="201">
        <v>1000</v>
      </c>
      <c r="J54" s="199">
        <v>975</v>
      </c>
      <c r="K54" s="199">
        <v>950</v>
      </c>
      <c r="L54" s="199">
        <v>925</v>
      </c>
      <c r="M54" s="200">
        <v>900</v>
      </c>
      <c r="N54" s="201">
        <v>875</v>
      </c>
      <c r="O54" s="199">
        <v>850</v>
      </c>
      <c r="P54" s="199">
        <v>825</v>
      </c>
      <c r="Q54" s="199">
        <v>800</v>
      </c>
      <c r="R54" s="200">
        <v>775</v>
      </c>
      <c r="S54" s="201">
        <v>750</v>
      </c>
      <c r="T54" s="199">
        <v>725</v>
      </c>
      <c r="U54" s="199">
        <v>700</v>
      </c>
      <c r="V54" s="199">
        <v>675</v>
      </c>
      <c r="W54" s="200">
        <v>650</v>
      </c>
      <c r="X54" s="201">
        <v>625</v>
      </c>
      <c r="Y54" s="199">
        <v>0</v>
      </c>
      <c r="Z54" s="199">
        <v>0</v>
      </c>
      <c r="AA54" s="199">
        <v>0</v>
      </c>
      <c r="AB54" s="200">
        <v>0</v>
      </c>
      <c r="AC54" s="201">
        <v>0</v>
      </c>
      <c r="AD54" s="199">
        <v>0</v>
      </c>
      <c r="AE54" s="199">
        <v>0</v>
      </c>
      <c r="AF54" s="199">
        <v>0</v>
      </c>
      <c r="AG54" s="200">
        <v>0</v>
      </c>
      <c r="AH54" s="201">
        <v>0</v>
      </c>
      <c r="AI54" s="199">
        <v>0</v>
      </c>
      <c r="AJ54" s="199">
        <v>0</v>
      </c>
      <c r="AK54" s="199">
        <v>0</v>
      </c>
      <c r="AL54" s="200">
        <v>0</v>
      </c>
      <c r="AM54" s="201">
        <v>0</v>
      </c>
      <c r="AN54" s="199">
        <v>0</v>
      </c>
      <c r="AO54" s="199">
        <v>0</v>
      </c>
      <c r="AP54" s="199">
        <v>0</v>
      </c>
      <c r="AQ54" s="200">
        <v>0</v>
      </c>
      <c r="AR54" s="201">
        <v>0</v>
      </c>
      <c r="AS54" s="199">
        <v>0</v>
      </c>
      <c r="AT54" s="199">
        <v>0</v>
      </c>
      <c r="AU54" s="199">
        <v>0</v>
      </c>
      <c r="AV54" s="200">
        <v>0</v>
      </c>
      <c r="AW54" s="201">
        <v>0</v>
      </c>
      <c r="AX54" s="199">
        <v>0</v>
      </c>
      <c r="AY54" s="199">
        <v>0</v>
      </c>
      <c r="AZ54" s="199">
        <v>0</v>
      </c>
      <c r="BA54" s="200">
        <v>0</v>
      </c>
      <c r="BB54" s="201">
        <v>0</v>
      </c>
      <c r="BC54" s="199">
        <v>0</v>
      </c>
      <c r="BD54" s="199">
        <v>0</v>
      </c>
      <c r="BE54" s="199">
        <v>0</v>
      </c>
      <c r="BF54" s="199">
        <v>0</v>
      </c>
      <c r="BG54" s="199">
        <v>0</v>
      </c>
      <c r="BH54" s="199">
        <v>0</v>
      </c>
    </row>
    <row r="55" spans="1:60" hidden="1">
      <c r="A55" s="205">
        <v>4500</v>
      </c>
      <c r="B55" s="206" t="s">
        <v>5</v>
      </c>
      <c r="C55" s="207">
        <v>4599</v>
      </c>
      <c r="D55" s="208">
        <v>1137.5</v>
      </c>
      <c r="E55" s="208">
        <v>1125</v>
      </c>
      <c r="F55" s="208">
        <v>1100</v>
      </c>
      <c r="G55" s="208">
        <v>1075</v>
      </c>
      <c r="H55" s="200">
        <v>1050</v>
      </c>
      <c r="I55" s="200">
        <v>1025</v>
      </c>
      <c r="J55" s="200">
        <v>1000</v>
      </c>
      <c r="K55" s="200">
        <v>975</v>
      </c>
      <c r="L55" s="200">
        <v>950</v>
      </c>
      <c r="M55" s="200">
        <v>925</v>
      </c>
      <c r="N55" s="200">
        <v>900</v>
      </c>
      <c r="O55" s="200">
        <v>875</v>
      </c>
      <c r="P55" s="200">
        <v>850</v>
      </c>
      <c r="Q55" s="200">
        <v>825</v>
      </c>
      <c r="R55" s="200">
        <v>800</v>
      </c>
      <c r="S55" s="200">
        <v>775</v>
      </c>
      <c r="T55" s="200">
        <v>750</v>
      </c>
      <c r="U55" s="200">
        <v>725</v>
      </c>
      <c r="V55" s="200">
        <v>700</v>
      </c>
      <c r="W55" s="200">
        <v>675</v>
      </c>
      <c r="X55" s="200">
        <v>650</v>
      </c>
      <c r="Y55" s="200">
        <v>625</v>
      </c>
      <c r="Z55" s="200">
        <v>0</v>
      </c>
      <c r="AA55" s="200">
        <v>0</v>
      </c>
      <c r="AB55" s="200">
        <v>0</v>
      </c>
      <c r="AC55" s="200">
        <v>0</v>
      </c>
      <c r="AD55" s="200">
        <v>0</v>
      </c>
      <c r="AE55" s="200">
        <v>0</v>
      </c>
      <c r="AF55" s="200">
        <v>0</v>
      </c>
      <c r="AG55" s="200">
        <v>0</v>
      </c>
      <c r="AH55" s="200">
        <v>0</v>
      </c>
      <c r="AI55" s="200">
        <v>0</v>
      </c>
      <c r="AJ55" s="200">
        <v>0</v>
      </c>
      <c r="AK55" s="200">
        <v>0</v>
      </c>
      <c r="AL55" s="200">
        <v>0</v>
      </c>
      <c r="AM55" s="200">
        <v>0</v>
      </c>
      <c r="AN55" s="200">
        <v>0</v>
      </c>
      <c r="AO55" s="200">
        <v>0</v>
      </c>
      <c r="AP55" s="200">
        <v>0</v>
      </c>
      <c r="AQ55" s="200">
        <v>0</v>
      </c>
      <c r="AR55" s="200">
        <v>0</v>
      </c>
      <c r="AS55" s="200">
        <v>0</v>
      </c>
      <c r="AT55" s="200">
        <v>0</v>
      </c>
      <c r="AU55" s="200">
        <v>0</v>
      </c>
      <c r="AV55" s="200">
        <v>0</v>
      </c>
      <c r="AW55" s="200">
        <v>0</v>
      </c>
      <c r="AX55" s="200">
        <v>0</v>
      </c>
      <c r="AY55" s="200">
        <v>0</v>
      </c>
      <c r="AZ55" s="200">
        <v>0</v>
      </c>
      <c r="BA55" s="200">
        <v>0</v>
      </c>
      <c r="BB55" s="200">
        <v>0</v>
      </c>
      <c r="BC55" s="200">
        <v>0</v>
      </c>
      <c r="BD55" s="200">
        <v>0</v>
      </c>
      <c r="BE55" s="200">
        <v>0</v>
      </c>
      <c r="BF55" s="200">
        <v>0</v>
      </c>
      <c r="BG55" s="200">
        <v>0</v>
      </c>
      <c r="BH55" s="208">
        <v>0</v>
      </c>
    </row>
    <row r="56" spans="1:60" hidden="1">
      <c r="A56" s="196">
        <v>4600</v>
      </c>
      <c r="B56" s="209" t="s">
        <v>5</v>
      </c>
      <c r="C56" s="198">
        <v>4699</v>
      </c>
      <c r="D56" s="199">
        <v>1162.5</v>
      </c>
      <c r="E56" s="199">
        <v>1150</v>
      </c>
      <c r="F56" s="199">
        <v>1125</v>
      </c>
      <c r="G56" s="199">
        <v>1100</v>
      </c>
      <c r="H56" s="200">
        <v>1075</v>
      </c>
      <c r="I56" s="201">
        <v>1050</v>
      </c>
      <c r="J56" s="199">
        <v>1025</v>
      </c>
      <c r="K56" s="199">
        <v>1000</v>
      </c>
      <c r="L56" s="199">
        <v>975</v>
      </c>
      <c r="M56" s="200">
        <v>950</v>
      </c>
      <c r="N56" s="201">
        <v>925</v>
      </c>
      <c r="O56" s="199">
        <v>900</v>
      </c>
      <c r="P56" s="199">
        <v>875</v>
      </c>
      <c r="Q56" s="199">
        <v>850</v>
      </c>
      <c r="R56" s="200">
        <v>825</v>
      </c>
      <c r="S56" s="201">
        <v>800</v>
      </c>
      <c r="T56" s="199">
        <v>775</v>
      </c>
      <c r="U56" s="199">
        <v>750</v>
      </c>
      <c r="V56" s="199">
        <v>725</v>
      </c>
      <c r="W56" s="200">
        <v>700</v>
      </c>
      <c r="X56" s="201">
        <v>675</v>
      </c>
      <c r="Y56" s="199">
        <v>650</v>
      </c>
      <c r="Z56" s="199">
        <v>625</v>
      </c>
      <c r="AA56" s="199">
        <v>0</v>
      </c>
      <c r="AB56" s="200">
        <v>0</v>
      </c>
      <c r="AC56" s="201">
        <v>0</v>
      </c>
      <c r="AD56" s="199">
        <v>0</v>
      </c>
      <c r="AE56" s="199">
        <v>0</v>
      </c>
      <c r="AF56" s="199">
        <v>0</v>
      </c>
      <c r="AG56" s="200">
        <v>0</v>
      </c>
      <c r="AH56" s="201">
        <v>0</v>
      </c>
      <c r="AI56" s="199">
        <v>0</v>
      </c>
      <c r="AJ56" s="199">
        <v>0</v>
      </c>
      <c r="AK56" s="199">
        <v>0</v>
      </c>
      <c r="AL56" s="200">
        <v>0</v>
      </c>
      <c r="AM56" s="201">
        <v>0</v>
      </c>
      <c r="AN56" s="199">
        <v>0</v>
      </c>
      <c r="AO56" s="199">
        <v>0</v>
      </c>
      <c r="AP56" s="199">
        <v>0</v>
      </c>
      <c r="AQ56" s="200">
        <v>0</v>
      </c>
      <c r="AR56" s="201">
        <v>0</v>
      </c>
      <c r="AS56" s="199">
        <v>0</v>
      </c>
      <c r="AT56" s="199">
        <v>0</v>
      </c>
      <c r="AU56" s="199">
        <v>0</v>
      </c>
      <c r="AV56" s="200">
        <v>0</v>
      </c>
      <c r="AW56" s="201">
        <v>0</v>
      </c>
      <c r="AX56" s="199">
        <v>0</v>
      </c>
      <c r="AY56" s="199">
        <v>0</v>
      </c>
      <c r="AZ56" s="199">
        <v>0</v>
      </c>
      <c r="BA56" s="200">
        <v>0</v>
      </c>
      <c r="BB56" s="201">
        <v>0</v>
      </c>
      <c r="BC56" s="199">
        <v>0</v>
      </c>
      <c r="BD56" s="199">
        <v>0</v>
      </c>
      <c r="BE56" s="199">
        <v>0</v>
      </c>
      <c r="BF56" s="199">
        <v>0</v>
      </c>
      <c r="BG56" s="199">
        <v>0</v>
      </c>
      <c r="BH56" s="199">
        <v>0</v>
      </c>
    </row>
    <row r="57" spans="1:60" hidden="1">
      <c r="A57" s="196">
        <v>4700</v>
      </c>
      <c r="B57" s="209" t="s">
        <v>5</v>
      </c>
      <c r="C57" s="198">
        <v>4799</v>
      </c>
      <c r="D57" s="199">
        <v>1187.5</v>
      </c>
      <c r="E57" s="199">
        <v>1175</v>
      </c>
      <c r="F57" s="199">
        <v>1150</v>
      </c>
      <c r="G57" s="199">
        <v>1125</v>
      </c>
      <c r="H57" s="200">
        <v>1100</v>
      </c>
      <c r="I57" s="201">
        <v>1075</v>
      </c>
      <c r="J57" s="199">
        <v>1050</v>
      </c>
      <c r="K57" s="199">
        <v>1025</v>
      </c>
      <c r="L57" s="199">
        <v>1000</v>
      </c>
      <c r="M57" s="200">
        <v>975</v>
      </c>
      <c r="N57" s="201">
        <v>950</v>
      </c>
      <c r="O57" s="199">
        <v>925</v>
      </c>
      <c r="P57" s="199">
        <v>900</v>
      </c>
      <c r="Q57" s="199">
        <v>875</v>
      </c>
      <c r="R57" s="200">
        <v>850</v>
      </c>
      <c r="S57" s="201">
        <v>825</v>
      </c>
      <c r="T57" s="199">
        <v>800</v>
      </c>
      <c r="U57" s="199">
        <v>775</v>
      </c>
      <c r="V57" s="199">
        <v>750</v>
      </c>
      <c r="W57" s="200">
        <v>725</v>
      </c>
      <c r="X57" s="201">
        <v>700</v>
      </c>
      <c r="Y57" s="199">
        <v>675</v>
      </c>
      <c r="Z57" s="199">
        <v>650</v>
      </c>
      <c r="AA57" s="199">
        <v>625</v>
      </c>
      <c r="AB57" s="200">
        <v>0</v>
      </c>
      <c r="AC57" s="201">
        <v>0</v>
      </c>
      <c r="AD57" s="199">
        <v>0</v>
      </c>
      <c r="AE57" s="199">
        <v>0</v>
      </c>
      <c r="AF57" s="199">
        <v>0</v>
      </c>
      <c r="AG57" s="200">
        <v>0</v>
      </c>
      <c r="AH57" s="201">
        <v>0</v>
      </c>
      <c r="AI57" s="199">
        <v>0</v>
      </c>
      <c r="AJ57" s="199">
        <v>0</v>
      </c>
      <c r="AK57" s="199">
        <v>0</v>
      </c>
      <c r="AL57" s="200">
        <v>0</v>
      </c>
      <c r="AM57" s="201">
        <v>0</v>
      </c>
      <c r="AN57" s="199">
        <v>0</v>
      </c>
      <c r="AO57" s="199">
        <v>0</v>
      </c>
      <c r="AP57" s="199">
        <v>0</v>
      </c>
      <c r="AQ57" s="200">
        <v>0</v>
      </c>
      <c r="AR57" s="201">
        <v>0</v>
      </c>
      <c r="AS57" s="199">
        <v>0</v>
      </c>
      <c r="AT57" s="199">
        <v>0</v>
      </c>
      <c r="AU57" s="199">
        <v>0</v>
      </c>
      <c r="AV57" s="200">
        <v>0</v>
      </c>
      <c r="AW57" s="201">
        <v>0</v>
      </c>
      <c r="AX57" s="199">
        <v>0</v>
      </c>
      <c r="AY57" s="199">
        <v>0</v>
      </c>
      <c r="AZ57" s="199">
        <v>0</v>
      </c>
      <c r="BA57" s="200">
        <v>0</v>
      </c>
      <c r="BB57" s="201">
        <v>0</v>
      </c>
      <c r="BC57" s="199">
        <v>0</v>
      </c>
      <c r="BD57" s="199">
        <v>0</v>
      </c>
      <c r="BE57" s="199">
        <v>0</v>
      </c>
      <c r="BF57" s="199">
        <v>0</v>
      </c>
      <c r="BG57" s="199">
        <v>0</v>
      </c>
      <c r="BH57" s="199">
        <v>0</v>
      </c>
    </row>
    <row r="58" spans="1:60" hidden="1">
      <c r="A58" s="196">
        <v>4800</v>
      </c>
      <c r="B58" s="209" t="s">
        <v>5</v>
      </c>
      <c r="C58" s="198">
        <v>4899</v>
      </c>
      <c r="D58" s="199">
        <v>1212.5</v>
      </c>
      <c r="E58" s="199">
        <v>1200</v>
      </c>
      <c r="F58" s="199">
        <v>1175</v>
      </c>
      <c r="G58" s="199">
        <v>1150</v>
      </c>
      <c r="H58" s="200">
        <v>1125</v>
      </c>
      <c r="I58" s="201">
        <v>1100</v>
      </c>
      <c r="J58" s="199">
        <v>1075</v>
      </c>
      <c r="K58" s="199">
        <v>1050</v>
      </c>
      <c r="L58" s="199">
        <v>1025</v>
      </c>
      <c r="M58" s="200">
        <v>1000</v>
      </c>
      <c r="N58" s="201">
        <v>975</v>
      </c>
      <c r="O58" s="199">
        <v>950</v>
      </c>
      <c r="P58" s="199">
        <v>925</v>
      </c>
      <c r="Q58" s="199">
        <v>900</v>
      </c>
      <c r="R58" s="200">
        <v>875</v>
      </c>
      <c r="S58" s="201">
        <v>850</v>
      </c>
      <c r="T58" s="199">
        <v>825</v>
      </c>
      <c r="U58" s="199">
        <v>800</v>
      </c>
      <c r="V58" s="199">
        <v>775</v>
      </c>
      <c r="W58" s="200">
        <v>750</v>
      </c>
      <c r="X58" s="201">
        <v>725</v>
      </c>
      <c r="Y58" s="199">
        <v>700</v>
      </c>
      <c r="Z58" s="199">
        <v>675</v>
      </c>
      <c r="AA58" s="199">
        <v>650</v>
      </c>
      <c r="AB58" s="200">
        <v>625</v>
      </c>
      <c r="AC58" s="201">
        <v>0</v>
      </c>
      <c r="AD58" s="199">
        <v>0</v>
      </c>
      <c r="AE58" s="199">
        <v>0</v>
      </c>
      <c r="AF58" s="199">
        <v>0</v>
      </c>
      <c r="AG58" s="200">
        <v>0</v>
      </c>
      <c r="AH58" s="201">
        <v>0</v>
      </c>
      <c r="AI58" s="199">
        <v>0</v>
      </c>
      <c r="AJ58" s="199">
        <v>0</v>
      </c>
      <c r="AK58" s="199">
        <v>0</v>
      </c>
      <c r="AL58" s="200">
        <v>0</v>
      </c>
      <c r="AM58" s="201">
        <v>0</v>
      </c>
      <c r="AN58" s="199">
        <v>0</v>
      </c>
      <c r="AO58" s="199">
        <v>0</v>
      </c>
      <c r="AP58" s="199">
        <v>0</v>
      </c>
      <c r="AQ58" s="200">
        <v>0</v>
      </c>
      <c r="AR58" s="201">
        <v>0</v>
      </c>
      <c r="AS58" s="199">
        <v>0</v>
      </c>
      <c r="AT58" s="199">
        <v>0</v>
      </c>
      <c r="AU58" s="199">
        <v>0</v>
      </c>
      <c r="AV58" s="200">
        <v>0</v>
      </c>
      <c r="AW58" s="201">
        <v>0</v>
      </c>
      <c r="AX58" s="199">
        <v>0</v>
      </c>
      <c r="AY58" s="199">
        <v>0</v>
      </c>
      <c r="AZ58" s="199">
        <v>0</v>
      </c>
      <c r="BA58" s="200">
        <v>0</v>
      </c>
      <c r="BB58" s="201">
        <v>0</v>
      </c>
      <c r="BC58" s="199">
        <v>0</v>
      </c>
      <c r="BD58" s="199">
        <v>0</v>
      </c>
      <c r="BE58" s="199">
        <v>0</v>
      </c>
      <c r="BF58" s="199">
        <v>0</v>
      </c>
      <c r="BG58" s="199">
        <v>0</v>
      </c>
      <c r="BH58" s="199">
        <v>0</v>
      </c>
    </row>
    <row r="59" spans="1:60" hidden="1">
      <c r="A59" s="196">
        <v>4900</v>
      </c>
      <c r="B59" s="209" t="s">
        <v>5</v>
      </c>
      <c r="C59" s="198">
        <v>4999</v>
      </c>
      <c r="D59" s="199">
        <v>1237.5</v>
      </c>
      <c r="E59" s="199">
        <v>1225</v>
      </c>
      <c r="F59" s="199">
        <v>1200</v>
      </c>
      <c r="G59" s="199">
        <v>1175</v>
      </c>
      <c r="H59" s="200">
        <v>1150</v>
      </c>
      <c r="I59" s="201">
        <v>1125</v>
      </c>
      <c r="J59" s="199">
        <v>1100</v>
      </c>
      <c r="K59" s="199">
        <v>1075</v>
      </c>
      <c r="L59" s="199">
        <v>1050</v>
      </c>
      <c r="M59" s="200">
        <v>1025</v>
      </c>
      <c r="N59" s="201">
        <v>1000</v>
      </c>
      <c r="O59" s="199">
        <v>975</v>
      </c>
      <c r="P59" s="199">
        <v>950</v>
      </c>
      <c r="Q59" s="199">
        <v>925</v>
      </c>
      <c r="R59" s="200">
        <v>900</v>
      </c>
      <c r="S59" s="201">
        <v>875</v>
      </c>
      <c r="T59" s="199">
        <v>850</v>
      </c>
      <c r="U59" s="199">
        <v>825</v>
      </c>
      <c r="V59" s="199">
        <v>800</v>
      </c>
      <c r="W59" s="200">
        <v>775</v>
      </c>
      <c r="X59" s="201">
        <v>750</v>
      </c>
      <c r="Y59" s="199">
        <v>725</v>
      </c>
      <c r="Z59" s="199">
        <v>700</v>
      </c>
      <c r="AA59" s="199">
        <v>675</v>
      </c>
      <c r="AB59" s="200">
        <v>650</v>
      </c>
      <c r="AC59" s="201">
        <v>625</v>
      </c>
      <c r="AD59" s="199">
        <v>0</v>
      </c>
      <c r="AE59" s="199">
        <v>0</v>
      </c>
      <c r="AF59" s="199">
        <v>0</v>
      </c>
      <c r="AG59" s="200">
        <v>0</v>
      </c>
      <c r="AH59" s="201">
        <v>0</v>
      </c>
      <c r="AI59" s="199">
        <v>0</v>
      </c>
      <c r="AJ59" s="199">
        <v>0</v>
      </c>
      <c r="AK59" s="199">
        <v>0</v>
      </c>
      <c r="AL59" s="200">
        <v>0</v>
      </c>
      <c r="AM59" s="201">
        <v>0</v>
      </c>
      <c r="AN59" s="199">
        <v>0</v>
      </c>
      <c r="AO59" s="199">
        <v>0</v>
      </c>
      <c r="AP59" s="199">
        <v>0</v>
      </c>
      <c r="AQ59" s="200">
        <v>0</v>
      </c>
      <c r="AR59" s="201">
        <v>0</v>
      </c>
      <c r="AS59" s="199">
        <v>0</v>
      </c>
      <c r="AT59" s="199">
        <v>0</v>
      </c>
      <c r="AU59" s="199">
        <v>0</v>
      </c>
      <c r="AV59" s="200">
        <v>0</v>
      </c>
      <c r="AW59" s="201">
        <v>0</v>
      </c>
      <c r="AX59" s="199">
        <v>0</v>
      </c>
      <c r="AY59" s="199">
        <v>0</v>
      </c>
      <c r="AZ59" s="199">
        <v>0</v>
      </c>
      <c r="BA59" s="200">
        <v>0</v>
      </c>
      <c r="BB59" s="201">
        <v>0</v>
      </c>
      <c r="BC59" s="199">
        <v>0</v>
      </c>
      <c r="BD59" s="199">
        <v>0</v>
      </c>
      <c r="BE59" s="199">
        <v>0</v>
      </c>
      <c r="BF59" s="199">
        <v>0</v>
      </c>
      <c r="BG59" s="199">
        <v>0</v>
      </c>
      <c r="BH59" s="199">
        <v>0</v>
      </c>
    </row>
    <row r="60" spans="1:60" hidden="1">
      <c r="A60" s="205">
        <v>5000</v>
      </c>
      <c r="B60" s="206" t="s">
        <v>5</v>
      </c>
      <c r="C60" s="207">
        <v>5099</v>
      </c>
      <c r="D60" s="208">
        <v>1262.5</v>
      </c>
      <c r="E60" s="208">
        <v>1250</v>
      </c>
      <c r="F60" s="208">
        <v>1225</v>
      </c>
      <c r="G60" s="208">
        <v>1200</v>
      </c>
      <c r="H60" s="200">
        <v>1175</v>
      </c>
      <c r="I60" s="200">
        <v>1150</v>
      </c>
      <c r="J60" s="200">
        <v>1125</v>
      </c>
      <c r="K60" s="200">
        <v>1100</v>
      </c>
      <c r="L60" s="200">
        <v>1075</v>
      </c>
      <c r="M60" s="200">
        <v>1050</v>
      </c>
      <c r="N60" s="200">
        <v>1025</v>
      </c>
      <c r="O60" s="200">
        <v>1000</v>
      </c>
      <c r="P60" s="200">
        <v>975</v>
      </c>
      <c r="Q60" s="200">
        <v>950</v>
      </c>
      <c r="R60" s="200">
        <v>925</v>
      </c>
      <c r="S60" s="200">
        <v>900</v>
      </c>
      <c r="T60" s="200">
        <v>875</v>
      </c>
      <c r="U60" s="200">
        <v>850</v>
      </c>
      <c r="V60" s="200">
        <v>825</v>
      </c>
      <c r="W60" s="200">
        <v>800</v>
      </c>
      <c r="X60" s="200">
        <v>775</v>
      </c>
      <c r="Y60" s="200">
        <v>750</v>
      </c>
      <c r="Z60" s="200">
        <v>725</v>
      </c>
      <c r="AA60" s="200">
        <v>700</v>
      </c>
      <c r="AB60" s="200">
        <v>675</v>
      </c>
      <c r="AC60" s="200">
        <v>650</v>
      </c>
      <c r="AD60" s="200">
        <v>625</v>
      </c>
      <c r="AE60" s="200">
        <v>0</v>
      </c>
      <c r="AF60" s="200">
        <v>0</v>
      </c>
      <c r="AG60" s="200">
        <v>0</v>
      </c>
      <c r="AH60" s="200">
        <v>0</v>
      </c>
      <c r="AI60" s="200">
        <v>0</v>
      </c>
      <c r="AJ60" s="200">
        <v>0</v>
      </c>
      <c r="AK60" s="200">
        <v>0</v>
      </c>
      <c r="AL60" s="200">
        <v>0</v>
      </c>
      <c r="AM60" s="200">
        <v>0</v>
      </c>
      <c r="AN60" s="200">
        <v>0</v>
      </c>
      <c r="AO60" s="200">
        <v>0</v>
      </c>
      <c r="AP60" s="200">
        <v>0</v>
      </c>
      <c r="AQ60" s="200">
        <v>0</v>
      </c>
      <c r="AR60" s="200">
        <v>0</v>
      </c>
      <c r="AS60" s="200">
        <v>0</v>
      </c>
      <c r="AT60" s="200">
        <v>0</v>
      </c>
      <c r="AU60" s="200">
        <v>0</v>
      </c>
      <c r="AV60" s="200">
        <v>0</v>
      </c>
      <c r="AW60" s="200">
        <v>0</v>
      </c>
      <c r="AX60" s="200">
        <v>0</v>
      </c>
      <c r="AY60" s="200">
        <v>0</v>
      </c>
      <c r="AZ60" s="200">
        <v>0</v>
      </c>
      <c r="BA60" s="200">
        <v>0</v>
      </c>
      <c r="BB60" s="200">
        <v>0</v>
      </c>
      <c r="BC60" s="200">
        <v>0</v>
      </c>
      <c r="BD60" s="200">
        <v>0</v>
      </c>
      <c r="BE60" s="200">
        <v>0</v>
      </c>
      <c r="BF60" s="200">
        <v>0</v>
      </c>
      <c r="BG60" s="200">
        <v>0</v>
      </c>
      <c r="BH60" s="208">
        <v>0</v>
      </c>
    </row>
    <row r="61" spans="1:60" hidden="1">
      <c r="A61" s="196">
        <v>5100</v>
      </c>
      <c r="B61" s="209" t="s">
        <v>5</v>
      </c>
      <c r="C61" s="198">
        <v>5199</v>
      </c>
      <c r="D61" s="199">
        <v>1287.5</v>
      </c>
      <c r="E61" s="199">
        <v>1275</v>
      </c>
      <c r="F61" s="199">
        <v>1250</v>
      </c>
      <c r="G61" s="199">
        <v>1225</v>
      </c>
      <c r="H61" s="200">
        <v>1200</v>
      </c>
      <c r="I61" s="201">
        <v>1175</v>
      </c>
      <c r="J61" s="199">
        <v>1150</v>
      </c>
      <c r="K61" s="199">
        <v>1125</v>
      </c>
      <c r="L61" s="199">
        <v>1100</v>
      </c>
      <c r="M61" s="200">
        <v>1075</v>
      </c>
      <c r="N61" s="201">
        <v>1050</v>
      </c>
      <c r="O61" s="199">
        <v>1025</v>
      </c>
      <c r="P61" s="199">
        <v>1000</v>
      </c>
      <c r="Q61" s="199">
        <v>975</v>
      </c>
      <c r="R61" s="200">
        <v>950</v>
      </c>
      <c r="S61" s="201">
        <v>925</v>
      </c>
      <c r="T61" s="199">
        <v>900</v>
      </c>
      <c r="U61" s="199">
        <v>875</v>
      </c>
      <c r="V61" s="199">
        <v>850</v>
      </c>
      <c r="W61" s="200">
        <v>825</v>
      </c>
      <c r="X61" s="201">
        <v>800</v>
      </c>
      <c r="Y61" s="199">
        <v>775</v>
      </c>
      <c r="Z61" s="199">
        <v>750</v>
      </c>
      <c r="AA61" s="199">
        <v>725</v>
      </c>
      <c r="AB61" s="200">
        <v>700</v>
      </c>
      <c r="AC61" s="201">
        <v>675</v>
      </c>
      <c r="AD61" s="199">
        <v>650</v>
      </c>
      <c r="AE61" s="199">
        <v>625</v>
      </c>
      <c r="AF61" s="199">
        <v>0</v>
      </c>
      <c r="AG61" s="200">
        <v>0</v>
      </c>
      <c r="AH61" s="201">
        <v>0</v>
      </c>
      <c r="AI61" s="199">
        <v>0</v>
      </c>
      <c r="AJ61" s="199">
        <v>0</v>
      </c>
      <c r="AK61" s="199">
        <v>0</v>
      </c>
      <c r="AL61" s="200">
        <v>0</v>
      </c>
      <c r="AM61" s="201">
        <v>0</v>
      </c>
      <c r="AN61" s="199">
        <v>0</v>
      </c>
      <c r="AO61" s="199">
        <v>0</v>
      </c>
      <c r="AP61" s="199">
        <v>0</v>
      </c>
      <c r="AQ61" s="200">
        <v>0</v>
      </c>
      <c r="AR61" s="201">
        <v>0</v>
      </c>
      <c r="AS61" s="199">
        <v>0</v>
      </c>
      <c r="AT61" s="199">
        <v>0</v>
      </c>
      <c r="AU61" s="199">
        <v>0</v>
      </c>
      <c r="AV61" s="200">
        <v>0</v>
      </c>
      <c r="AW61" s="201">
        <v>0</v>
      </c>
      <c r="AX61" s="199">
        <v>0</v>
      </c>
      <c r="AY61" s="199">
        <v>0</v>
      </c>
      <c r="AZ61" s="199">
        <v>0</v>
      </c>
      <c r="BA61" s="200">
        <v>0</v>
      </c>
      <c r="BB61" s="201">
        <v>0</v>
      </c>
      <c r="BC61" s="199">
        <v>0</v>
      </c>
      <c r="BD61" s="199">
        <v>0</v>
      </c>
      <c r="BE61" s="199">
        <v>0</v>
      </c>
      <c r="BF61" s="199">
        <v>0</v>
      </c>
      <c r="BG61" s="199">
        <v>0</v>
      </c>
      <c r="BH61" s="199">
        <v>0</v>
      </c>
    </row>
    <row r="62" spans="1:60" hidden="1">
      <c r="A62" s="210">
        <v>5200</v>
      </c>
      <c r="B62" s="211" t="s">
        <v>5</v>
      </c>
      <c r="C62" s="198">
        <v>5299</v>
      </c>
      <c r="D62" s="199">
        <v>1312.5</v>
      </c>
      <c r="E62" s="199">
        <v>1300</v>
      </c>
      <c r="F62" s="199">
        <v>1275</v>
      </c>
      <c r="G62" s="199">
        <v>1250</v>
      </c>
      <c r="H62" s="200">
        <v>1225</v>
      </c>
      <c r="I62" s="201">
        <v>1200</v>
      </c>
      <c r="J62" s="199">
        <v>1175</v>
      </c>
      <c r="K62" s="199">
        <v>1150</v>
      </c>
      <c r="L62" s="199">
        <v>1125</v>
      </c>
      <c r="M62" s="200">
        <v>1100</v>
      </c>
      <c r="N62" s="201">
        <v>1075</v>
      </c>
      <c r="O62" s="199">
        <v>1050</v>
      </c>
      <c r="P62" s="199">
        <v>1025</v>
      </c>
      <c r="Q62" s="199">
        <v>1000</v>
      </c>
      <c r="R62" s="200">
        <v>975</v>
      </c>
      <c r="S62" s="201">
        <v>950</v>
      </c>
      <c r="T62" s="199">
        <v>925</v>
      </c>
      <c r="U62" s="199">
        <v>900</v>
      </c>
      <c r="V62" s="199">
        <v>875</v>
      </c>
      <c r="W62" s="200">
        <v>850</v>
      </c>
      <c r="X62" s="201">
        <v>825</v>
      </c>
      <c r="Y62" s="199">
        <v>800</v>
      </c>
      <c r="Z62" s="199">
        <v>775</v>
      </c>
      <c r="AA62" s="199">
        <v>750</v>
      </c>
      <c r="AB62" s="200">
        <v>725</v>
      </c>
      <c r="AC62" s="201">
        <v>700</v>
      </c>
      <c r="AD62" s="199">
        <v>675</v>
      </c>
      <c r="AE62" s="199">
        <v>650</v>
      </c>
      <c r="AF62" s="199">
        <v>625</v>
      </c>
      <c r="AG62" s="200">
        <v>0</v>
      </c>
      <c r="AH62" s="201">
        <v>0</v>
      </c>
      <c r="AI62" s="199">
        <v>0</v>
      </c>
      <c r="AJ62" s="199">
        <v>0</v>
      </c>
      <c r="AK62" s="199">
        <v>0</v>
      </c>
      <c r="AL62" s="200">
        <v>0</v>
      </c>
      <c r="AM62" s="201">
        <v>0</v>
      </c>
      <c r="AN62" s="199">
        <v>0</v>
      </c>
      <c r="AO62" s="199">
        <v>0</v>
      </c>
      <c r="AP62" s="199">
        <v>0</v>
      </c>
      <c r="AQ62" s="200">
        <v>0</v>
      </c>
      <c r="AR62" s="201">
        <v>0</v>
      </c>
      <c r="AS62" s="199">
        <v>0</v>
      </c>
      <c r="AT62" s="199">
        <v>0</v>
      </c>
      <c r="AU62" s="199">
        <v>0</v>
      </c>
      <c r="AV62" s="200">
        <v>0</v>
      </c>
      <c r="AW62" s="201">
        <v>0</v>
      </c>
      <c r="AX62" s="199">
        <v>0</v>
      </c>
      <c r="AY62" s="199">
        <v>0</v>
      </c>
      <c r="AZ62" s="199">
        <v>0</v>
      </c>
      <c r="BA62" s="200">
        <v>0</v>
      </c>
      <c r="BB62" s="201">
        <v>0</v>
      </c>
      <c r="BC62" s="199">
        <v>0</v>
      </c>
      <c r="BD62" s="199">
        <v>0</v>
      </c>
      <c r="BE62" s="199">
        <v>0</v>
      </c>
      <c r="BF62" s="199">
        <v>0</v>
      </c>
      <c r="BG62" s="199">
        <v>0</v>
      </c>
      <c r="BH62" s="199">
        <v>0</v>
      </c>
    </row>
    <row r="63" spans="1:60" hidden="1">
      <c r="A63" s="210">
        <v>5300</v>
      </c>
      <c r="B63" s="211" t="s">
        <v>5</v>
      </c>
      <c r="C63" s="198">
        <v>5399</v>
      </c>
      <c r="D63" s="199">
        <v>1337.5</v>
      </c>
      <c r="E63" s="199">
        <v>1325</v>
      </c>
      <c r="F63" s="199">
        <v>1300</v>
      </c>
      <c r="G63" s="199">
        <v>1275</v>
      </c>
      <c r="H63" s="200">
        <v>1250</v>
      </c>
      <c r="I63" s="201">
        <v>1225</v>
      </c>
      <c r="J63" s="199">
        <v>1200</v>
      </c>
      <c r="K63" s="199">
        <v>1175</v>
      </c>
      <c r="L63" s="199">
        <v>1150</v>
      </c>
      <c r="M63" s="200">
        <v>1125</v>
      </c>
      <c r="N63" s="201">
        <v>1100</v>
      </c>
      <c r="O63" s="199">
        <v>1075</v>
      </c>
      <c r="P63" s="199">
        <v>1050</v>
      </c>
      <c r="Q63" s="199">
        <v>1025</v>
      </c>
      <c r="R63" s="200">
        <v>1000</v>
      </c>
      <c r="S63" s="201">
        <v>975</v>
      </c>
      <c r="T63" s="199">
        <v>950</v>
      </c>
      <c r="U63" s="199">
        <v>925</v>
      </c>
      <c r="V63" s="199">
        <v>900</v>
      </c>
      <c r="W63" s="200">
        <v>875</v>
      </c>
      <c r="X63" s="201">
        <v>850</v>
      </c>
      <c r="Y63" s="199">
        <v>825</v>
      </c>
      <c r="Z63" s="199">
        <v>800</v>
      </c>
      <c r="AA63" s="199">
        <v>775</v>
      </c>
      <c r="AB63" s="200">
        <v>750</v>
      </c>
      <c r="AC63" s="201">
        <v>725</v>
      </c>
      <c r="AD63" s="199">
        <v>700</v>
      </c>
      <c r="AE63" s="199">
        <v>675</v>
      </c>
      <c r="AF63" s="199">
        <v>650</v>
      </c>
      <c r="AG63" s="200">
        <v>625</v>
      </c>
      <c r="AH63" s="201">
        <v>0</v>
      </c>
      <c r="AI63" s="199">
        <v>0</v>
      </c>
      <c r="AJ63" s="199">
        <v>0</v>
      </c>
      <c r="AK63" s="199">
        <v>0</v>
      </c>
      <c r="AL63" s="200">
        <v>0</v>
      </c>
      <c r="AM63" s="201">
        <v>0</v>
      </c>
      <c r="AN63" s="199">
        <v>0</v>
      </c>
      <c r="AO63" s="199">
        <v>0</v>
      </c>
      <c r="AP63" s="199">
        <v>0</v>
      </c>
      <c r="AQ63" s="200">
        <v>0</v>
      </c>
      <c r="AR63" s="201">
        <v>0</v>
      </c>
      <c r="AS63" s="199">
        <v>0</v>
      </c>
      <c r="AT63" s="199">
        <v>0</v>
      </c>
      <c r="AU63" s="199">
        <v>0</v>
      </c>
      <c r="AV63" s="200">
        <v>0</v>
      </c>
      <c r="AW63" s="201">
        <v>0</v>
      </c>
      <c r="AX63" s="199">
        <v>0</v>
      </c>
      <c r="AY63" s="199">
        <v>0</v>
      </c>
      <c r="AZ63" s="199">
        <v>0</v>
      </c>
      <c r="BA63" s="200">
        <v>0</v>
      </c>
      <c r="BB63" s="201">
        <v>0</v>
      </c>
      <c r="BC63" s="199">
        <v>0</v>
      </c>
      <c r="BD63" s="199">
        <v>0</v>
      </c>
      <c r="BE63" s="199">
        <v>0</v>
      </c>
      <c r="BF63" s="199">
        <v>0</v>
      </c>
      <c r="BG63" s="199">
        <v>0</v>
      </c>
      <c r="BH63" s="199">
        <v>0</v>
      </c>
    </row>
    <row r="64" spans="1:60" hidden="1">
      <c r="A64" s="210">
        <v>5400</v>
      </c>
      <c r="B64" s="211" t="s">
        <v>5</v>
      </c>
      <c r="C64" s="198">
        <v>5499</v>
      </c>
      <c r="D64" s="199">
        <v>1362.5</v>
      </c>
      <c r="E64" s="199">
        <v>1350</v>
      </c>
      <c r="F64" s="199">
        <v>1325</v>
      </c>
      <c r="G64" s="199">
        <v>1300</v>
      </c>
      <c r="H64" s="200">
        <v>1275</v>
      </c>
      <c r="I64" s="201">
        <v>1250</v>
      </c>
      <c r="J64" s="199">
        <v>1225</v>
      </c>
      <c r="K64" s="199">
        <v>1200</v>
      </c>
      <c r="L64" s="199">
        <v>1175</v>
      </c>
      <c r="M64" s="200">
        <v>1150</v>
      </c>
      <c r="N64" s="201">
        <v>1125</v>
      </c>
      <c r="O64" s="199">
        <v>1100</v>
      </c>
      <c r="P64" s="199">
        <v>1075</v>
      </c>
      <c r="Q64" s="199">
        <v>1050</v>
      </c>
      <c r="R64" s="200">
        <v>1025</v>
      </c>
      <c r="S64" s="201">
        <v>1000</v>
      </c>
      <c r="T64" s="199">
        <v>975</v>
      </c>
      <c r="U64" s="199">
        <v>950</v>
      </c>
      <c r="V64" s="199">
        <v>925</v>
      </c>
      <c r="W64" s="200">
        <v>900</v>
      </c>
      <c r="X64" s="201">
        <v>875</v>
      </c>
      <c r="Y64" s="199">
        <v>850</v>
      </c>
      <c r="Z64" s="199">
        <v>825</v>
      </c>
      <c r="AA64" s="199">
        <v>800</v>
      </c>
      <c r="AB64" s="200">
        <v>775</v>
      </c>
      <c r="AC64" s="201">
        <v>750</v>
      </c>
      <c r="AD64" s="199">
        <v>725</v>
      </c>
      <c r="AE64" s="199">
        <v>700</v>
      </c>
      <c r="AF64" s="199">
        <v>675</v>
      </c>
      <c r="AG64" s="200">
        <v>650</v>
      </c>
      <c r="AH64" s="201">
        <v>625</v>
      </c>
      <c r="AI64" s="199">
        <v>0</v>
      </c>
      <c r="AJ64" s="199">
        <v>0</v>
      </c>
      <c r="AK64" s="199">
        <v>0</v>
      </c>
      <c r="AL64" s="200">
        <v>0</v>
      </c>
      <c r="AM64" s="201">
        <v>0</v>
      </c>
      <c r="AN64" s="199">
        <v>0</v>
      </c>
      <c r="AO64" s="199">
        <v>0</v>
      </c>
      <c r="AP64" s="199">
        <v>0</v>
      </c>
      <c r="AQ64" s="200">
        <v>0</v>
      </c>
      <c r="AR64" s="201">
        <v>0</v>
      </c>
      <c r="AS64" s="199">
        <v>0</v>
      </c>
      <c r="AT64" s="199">
        <v>0</v>
      </c>
      <c r="AU64" s="199">
        <v>0</v>
      </c>
      <c r="AV64" s="200">
        <v>0</v>
      </c>
      <c r="AW64" s="201">
        <v>0</v>
      </c>
      <c r="AX64" s="199">
        <v>0</v>
      </c>
      <c r="AY64" s="199">
        <v>0</v>
      </c>
      <c r="AZ64" s="199">
        <v>0</v>
      </c>
      <c r="BA64" s="200">
        <v>0</v>
      </c>
      <c r="BB64" s="201">
        <v>0</v>
      </c>
      <c r="BC64" s="199">
        <v>0</v>
      </c>
      <c r="BD64" s="199">
        <v>0</v>
      </c>
      <c r="BE64" s="199">
        <v>0</v>
      </c>
      <c r="BF64" s="199">
        <v>0</v>
      </c>
      <c r="BG64" s="199">
        <v>0</v>
      </c>
      <c r="BH64" s="199">
        <v>0</v>
      </c>
    </row>
    <row r="65" spans="1:60" hidden="1">
      <c r="A65" s="205">
        <v>5500</v>
      </c>
      <c r="B65" s="212" t="s">
        <v>5</v>
      </c>
      <c r="C65" s="213">
        <v>5599</v>
      </c>
      <c r="D65" s="214">
        <v>1387.5</v>
      </c>
      <c r="E65" s="214">
        <v>1375</v>
      </c>
      <c r="F65" s="214">
        <v>1350</v>
      </c>
      <c r="G65" s="214">
        <v>1325</v>
      </c>
      <c r="H65" s="200">
        <v>1300</v>
      </c>
      <c r="I65" s="200">
        <v>1275</v>
      </c>
      <c r="J65" s="200">
        <v>1250</v>
      </c>
      <c r="K65" s="200">
        <v>1225</v>
      </c>
      <c r="L65" s="200">
        <v>1200</v>
      </c>
      <c r="M65" s="200">
        <v>1175</v>
      </c>
      <c r="N65" s="200">
        <v>1150</v>
      </c>
      <c r="O65" s="200">
        <v>1125</v>
      </c>
      <c r="P65" s="200">
        <v>1100</v>
      </c>
      <c r="Q65" s="200">
        <v>1075</v>
      </c>
      <c r="R65" s="200">
        <v>1050</v>
      </c>
      <c r="S65" s="200">
        <v>1025</v>
      </c>
      <c r="T65" s="200">
        <v>1000</v>
      </c>
      <c r="U65" s="200">
        <v>975</v>
      </c>
      <c r="V65" s="200">
        <v>950</v>
      </c>
      <c r="W65" s="200">
        <v>925</v>
      </c>
      <c r="X65" s="200">
        <v>900</v>
      </c>
      <c r="Y65" s="200">
        <v>875</v>
      </c>
      <c r="Z65" s="200">
        <v>850</v>
      </c>
      <c r="AA65" s="200">
        <v>825</v>
      </c>
      <c r="AB65" s="200">
        <v>800</v>
      </c>
      <c r="AC65" s="200">
        <v>775</v>
      </c>
      <c r="AD65" s="200">
        <v>750</v>
      </c>
      <c r="AE65" s="200">
        <v>725</v>
      </c>
      <c r="AF65" s="200">
        <v>700</v>
      </c>
      <c r="AG65" s="200">
        <v>675</v>
      </c>
      <c r="AH65" s="200">
        <v>650</v>
      </c>
      <c r="AI65" s="200">
        <v>625</v>
      </c>
      <c r="AJ65" s="200">
        <v>0</v>
      </c>
      <c r="AK65" s="200">
        <v>0</v>
      </c>
      <c r="AL65" s="200">
        <v>0</v>
      </c>
      <c r="AM65" s="200">
        <v>0</v>
      </c>
      <c r="AN65" s="200">
        <v>0</v>
      </c>
      <c r="AO65" s="200">
        <v>0</v>
      </c>
      <c r="AP65" s="200">
        <v>0</v>
      </c>
      <c r="AQ65" s="200">
        <v>0</v>
      </c>
      <c r="AR65" s="200">
        <v>0</v>
      </c>
      <c r="AS65" s="200">
        <v>0</v>
      </c>
      <c r="AT65" s="200">
        <v>0</v>
      </c>
      <c r="AU65" s="200">
        <v>0</v>
      </c>
      <c r="AV65" s="200">
        <v>0</v>
      </c>
      <c r="AW65" s="200">
        <v>0</v>
      </c>
      <c r="AX65" s="200">
        <v>0</v>
      </c>
      <c r="AY65" s="200">
        <v>0</v>
      </c>
      <c r="AZ65" s="200">
        <v>0</v>
      </c>
      <c r="BA65" s="200">
        <v>0</v>
      </c>
      <c r="BB65" s="200">
        <v>0</v>
      </c>
      <c r="BC65" s="200">
        <v>0</v>
      </c>
      <c r="BD65" s="200">
        <v>0</v>
      </c>
      <c r="BE65" s="200">
        <v>0</v>
      </c>
      <c r="BF65" s="200">
        <v>0</v>
      </c>
      <c r="BG65" s="200">
        <v>0</v>
      </c>
      <c r="BH65" s="214">
        <v>0</v>
      </c>
    </row>
    <row r="66" spans="1:60" hidden="1">
      <c r="A66" s="210">
        <v>5600</v>
      </c>
      <c r="B66" s="211" t="s">
        <v>5</v>
      </c>
      <c r="C66" s="198">
        <v>5699</v>
      </c>
      <c r="D66" s="199">
        <v>1412.5</v>
      </c>
      <c r="E66" s="199">
        <v>1400</v>
      </c>
      <c r="F66" s="199">
        <v>1375</v>
      </c>
      <c r="G66" s="199">
        <v>1350</v>
      </c>
      <c r="H66" s="200">
        <v>1325</v>
      </c>
      <c r="I66" s="201">
        <v>1300</v>
      </c>
      <c r="J66" s="199">
        <v>1275</v>
      </c>
      <c r="K66" s="199">
        <v>1250</v>
      </c>
      <c r="L66" s="199">
        <v>1225</v>
      </c>
      <c r="M66" s="200">
        <v>1200</v>
      </c>
      <c r="N66" s="201">
        <v>1175</v>
      </c>
      <c r="O66" s="199">
        <v>1150</v>
      </c>
      <c r="P66" s="199">
        <v>1125</v>
      </c>
      <c r="Q66" s="199">
        <v>1100</v>
      </c>
      <c r="R66" s="200">
        <v>1075</v>
      </c>
      <c r="S66" s="201">
        <v>1050</v>
      </c>
      <c r="T66" s="199">
        <v>1025</v>
      </c>
      <c r="U66" s="199">
        <v>1000</v>
      </c>
      <c r="V66" s="199">
        <v>975</v>
      </c>
      <c r="W66" s="200">
        <v>950</v>
      </c>
      <c r="X66" s="201">
        <v>925</v>
      </c>
      <c r="Y66" s="199">
        <v>900</v>
      </c>
      <c r="Z66" s="199">
        <v>875</v>
      </c>
      <c r="AA66" s="199">
        <v>850</v>
      </c>
      <c r="AB66" s="200">
        <v>825</v>
      </c>
      <c r="AC66" s="201">
        <v>800</v>
      </c>
      <c r="AD66" s="199">
        <v>775</v>
      </c>
      <c r="AE66" s="199">
        <v>750</v>
      </c>
      <c r="AF66" s="199">
        <v>725</v>
      </c>
      <c r="AG66" s="200">
        <v>700</v>
      </c>
      <c r="AH66" s="201">
        <v>675</v>
      </c>
      <c r="AI66" s="199">
        <v>650</v>
      </c>
      <c r="AJ66" s="199">
        <v>625</v>
      </c>
      <c r="AK66" s="199">
        <v>0</v>
      </c>
      <c r="AL66" s="200">
        <v>0</v>
      </c>
      <c r="AM66" s="201">
        <v>0</v>
      </c>
      <c r="AN66" s="199">
        <v>0</v>
      </c>
      <c r="AO66" s="199">
        <v>0</v>
      </c>
      <c r="AP66" s="199">
        <v>0</v>
      </c>
      <c r="AQ66" s="200">
        <v>0</v>
      </c>
      <c r="AR66" s="201">
        <v>0</v>
      </c>
      <c r="AS66" s="199">
        <v>0</v>
      </c>
      <c r="AT66" s="199">
        <v>0</v>
      </c>
      <c r="AU66" s="199">
        <v>0</v>
      </c>
      <c r="AV66" s="200">
        <v>0</v>
      </c>
      <c r="AW66" s="201">
        <v>0</v>
      </c>
      <c r="AX66" s="199">
        <v>0</v>
      </c>
      <c r="AY66" s="199">
        <v>0</v>
      </c>
      <c r="AZ66" s="199">
        <v>0</v>
      </c>
      <c r="BA66" s="200">
        <v>0</v>
      </c>
      <c r="BB66" s="201">
        <v>0</v>
      </c>
      <c r="BC66" s="199">
        <v>0</v>
      </c>
      <c r="BD66" s="199">
        <v>0</v>
      </c>
      <c r="BE66" s="199">
        <v>0</v>
      </c>
      <c r="BF66" s="199">
        <v>0</v>
      </c>
      <c r="BG66" s="199">
        <v>0</v>
      </c>
      <c r="BH66" s="199">
        <v>0</v>
      </c>
    </row>
    <row r="67" spans="1:60" hidden="1">
      <c r="A67" s="210">
        <v>5700</v>
      </c>
      <c r="B67" s="211" t="s">
        <v>5</v>
      </c>
      <c r="C67" s="215">
        <v>5799</v>
      </c>
      <c r="D67" s="216">
        <v>1437.5</v>
      </c>
      <c r="E67" s="216">
        <v>1425</v>
      </c>
      <c r="F67" s="216">
        <v>1400</v>
      </c>
      <c r="G67" s="216">
        <v>1375</v>
      </c>
      <c r="H67" s="217">
        <v>1350</v>
      </c>
      <c r="I67" s="218">
        <v>1325</v>
      </c>
      <c r="J67" s="216">
        <v>1300</v>
      </c>
      <c r="K67" s="216">
        <v>1275</v>
      </c>
      <c r="L67" s="216">
        <v>1250</v>
      </c>
      <c r="M67" s="217">
        <v>1225</v>
      </c>
      <c r="N67" s="218">
        <v>1200</v>
      </c>
      <c r="O67" s="216">
        <v>1175</v>
      </c>
      <c r="P67" s="216">
        <v>1150</v>
      </c>
      <c r="Q67" s="216">
        <v>1125</v>
      </c>
      <c r="R67" s="217">
        <v>1100</v>
      </c>
      <c r="S67" s="218">
        <v>1075</v>
      </c>
      <c r="T67" s="216">
        <v>1050</v>
      </c>
      <c r="U67" s="216">
        <v>1025</v>
      </c>
      <c r="V67" s="216">
        <v>1000</v>
      </c>
      <c r="W67" s="217">
        <v>975</v>
      </c>
      <c r="X67" s="218">
        <v>950</v>
      </c>
      <c r="Y67" s="216">
        <v>925</v>
      </c>
      <c r="Z67" s="216">
        <v>900</v>
      </c>
      <c r="AA67" s="216">
        <v>875</v>
      </c>
      <c r="AB67" s="217">
        <v>850</v>
      </c>
      <c r="AC67" s="218">
        <v>825</v>
      </c>
      <c r="AD67" s="216">
        <v>800</v>
      </c>
      <c r="AE67" s="216">
        <v>775</v>
      </c>
      <c r="AF67" s="216">
        <v>750</v>
      </c>
      <c r="AG67" s="217">
        <v>725</v>
      </c>
      <c r="AH67" s="218">
        <v>700</v>
      </c>
      <c r="AI67" s="216">
        <v>675</v>
      </c>
      <c r="AJ67" s="216">
        <v>650</v>
      </c>
      <c r="AK67" s="216">
        <v>625</v>
      </c>
      <c r="AL67" s="217">
        <v>0</v>
      </c>
      <c r="AM67" s="218">
        <v>0</v>
      </c>
      <c r="AN67" s="216">
        <v>0</v>
      </c>
      <c r="AO67" s="216">
        <v>0</v>
      </c>
      <c r="AP67" s="216">
        <v>0</v>
      </c>
      <c r="AQ67" s="217">
        <v>0</v>
      </c>
      <c r="AR67" s="218">
        <v>0</v>
      </c>
      <c r="AS67" s="216">
        <v>0</v>
      </c>
      <c r="AT67" s="216">
        <v>0</v>
      </c>
      <c r="AU67" s="216">
        <v>0</v>
      </c>
      <c r="AV67" s="217">
        <v>0</v>
      </c>
      <c r="AW67" s="218">
        <v>0</v>
      </c>
      <c r="AX67" s="216">
        <v>0</v>
      </c>
      <c r="AY67" s="216">
        <v>0</v>
      </c>
      <c r="AZ67" s="216">
        <v>0</v>
      </c>
      <c r="BA67" s="217">
        <v>0</v>
      </c>
      <c r="BB67" s="218">
        <v>0</v>
      </c>
      <c r="BC67" s="216">
        <v>0</v>
      </c>
      <c r="BD67" s="216">
        <v>0</v>
      </c>
      <c r="BE67" s="216">
        <v>0</v>
      </c>
      <c r="BF67" s="216">
        <v>0</v>
      </c>
      <c r="BG67" s="216">
        <v>0</v>
      </c>
      <c r="BH67" s="216">
        <v>0</v>
      </c>
    </row>
    <row r="68" spans="1:60" hidden="1">
      <c r="A68" s="210">
        <v>5800</v>
      </c>
      <c r="B68" s="211" t="s">
        <v>5</v>
      </c>
      <c r="C68" s="215">
        <v>5899</v>
      </c>
      <c r="D68" s="216">
        <v>1462.5</v>
      </c>
      <c r="E68" s="216">
        <v>1450</v>
      </c>
      <c r="F68" s="216">
        <v>1425</v>
      </c>
      <c r="G68" s="216">
        <v>1400</v>
      </c>
      <c r="H68" s="217">
        <v>1375</v>
      </c>
      <c r="I68" s="218">
        <v>1350</v>
      </c>
      <c r="J68" s="216">
        <v>1325</v>
      </c>
      <c r="K68" s="216">
        <v>1300</v>
      </c>
      <c r="L68" s="216">
        <v>1275</v>
      </c>
      <c r="M68" s="217">
        <v>1250</v>
      </c>
      <c r="N68" s="218">
        <v>1225</v>
      </c>
      <c r="O68" s="216">
        <v>1200</v>
      </c>
      <c r="P68" s="216">
        <v>1175</v>
      </c>
      <c r="Q68" s="216">
        <v>1150</v>
      </c>
      <c r="R68" s="217">
        <v>1125</v>
      </c>
      <c r="S68" s="218">
        <v>1100</v>
      </c>
      <c r="T68" s="216">
        <v>1075</v>
      </c>
      <c r="U68" s="216">
        <v>1050</v>
      </c>
      <c r="V68" s="216">
        <v>1025</v>
      </c>
      <c r="W68" s="217">
        <v>1000</v>
      </c>
      <c r="X68" s="218">
        <v>975</v>
      </c>
      <c r="Y68" s="216">
        <v>950</v>
      </c>
      <c r="Z68" s="216">
        <v>925</v>
      </c>
      <c r="AA68" s="216">
        <v>900</v>
      </c>
      <c r="AB68" s="217">
        <v>875</v>
      </c>
      <c r="AC68" s="218">
        <v>850</v>
      </c>
      <c r="AD68" s="216">
        <v>825</v>
      </c>
      <c r="AE68" s="216">
        <v>800</v>
      </c>
      <c r="AF68" s="216">
        <v>775</v>
      </c>
      <c r="AG68" s="217">
        <v>750</v>
      </c>
      <c r="AH68" s="218">
        <v>725</v>
      </c>
      <c r="AI68" s="216">
        <v>700</v>
      </c>
      <c r="AJ68" s="216">
        <v>675</v>
      </c>
      <c r="AK68" s="216">
        <v>650</v>
      </c>
      <c r="AL68" s="217">
        <v>625</v>
      </c>
      <c r="AM68" s="218">
        <v>0</v>
      </c>
      <c r="AN68" s="216">
        <v>0</v>
      </c>
      <c r="AO68" s="216">
        <v>0</v>
      </c>
      <c r="AP68" s="216">
        <v>0</v>
      </c>
      <c r="AQ68" s="217">
        <v>0</v>
      </c>
      <c r="AR68" s="218">
        <v>0</v>
      </c>
      <c r="AS68" s="216">
        <v>0</v>
      </c>
      <c r="AT68" s="216">
        <v>0</v>
      </c>
      <c r="AU68" s="216">
        <v>0</v>
      </c>
      <c r="AV68" s="217">
        <v>0</v>
      </c>
      <c r="AW68" s="218">
        <v>0</v>
      </c>
      <c r="AX68" s="216">
        <v>0</v>
      </c>
      <c r="AY68" s="216">
        <v>0</v>
      </c>
      <c r="AZ68" s="216">
        <v>0</v>
      </c>
      <c r="BA68" s="217">
        <v>0</v>
      </c>
      <c r="BB68" s="218">
        <v>0</v>
      </c>
      <c r="BC68" s="216">
        <v>0</v>
      </c>
      <c r="BD68" s="216">
        <v>0</v>
      </c>
      <c r="BE68" s="216">
        <v>0</v>
      </c>
      <c r="BF68" s="216">
        <v>0</v>
      </c>
      <c r="BG68" s="216">
        <v>0</v>
      </c>
      <c r="BH68" s="216">
        <v>0</v>
      </c>
    </row>
    <row r="69" spans="1:60" hidden="1">
      <c r="A69" s="210">
        <v>5900</v>
      </c>
      <c r="B69" s="211" t="s">
        <v>5</v>
      </c>
      <c r="C69" s="215">
        <v>5999</v>
      </c>
      <c r="D69" s="216">
        <v>1487.5</v>
      </c>
      <c r="E69" s="216">
        <v>1475</v>
      </c>
      <c r="F69" s="216">
        <v>1450</v>
      </c>
      <c r="G69" s="216">
        <v>1425</v>
      </c>
      <c r="H69" s="217">
        <v>1400</v>
      </c>
      <c r="I69" s="218">
        <v>1375</v>
      </c>
      <c r="J69" s="216">
        <v>1350</v>
      </c>
      <c r="K69" s="216">
        <v>1325</v>
      </c>
      <c r="L69" s="216">
        <v>1300</v>
      </c>
      <c r="M69" s="217">
        <v>1275</v>
      </c>
      <c r="N69" s="218">
        <v>1250</v>
      </c>
      <c r="O69" s="216">
        <v>1225</v>
      </c>
      <c r="P69" s="216">
        <v>1200</v>
      </c>
      <c r="Q69" s="216">
        <v>1175</v>
      </c>
      <c r="R69" s="217">
        <v>1150</v>
      </c>
      <c r="S69" s="218">
        <v>1125</v>
      </c>
      <c r="T69" s="216">
        <v>1100</v>
      </c>
      <c r="U69" s="216">
        <v>1075</v>
      </c>
      <c r="V69" s="216">
        <v>1050</v>
      </c>
      <c r="W69" s="217">
        <v>1025</v>
      </c>
      <c r="X69" s="218">
        <v>1000</v>
      </c>
      <c r="Y69" s="216">
        <v>975</v>
      </c>
      <c r="Z69" s="216">
        <v>950</v>
      </c>
      <c r="AA69" s="216">
        <v>925</v>
      </c>
      <c r="AB69" s="217">
        <v>900</v>
      </c>
      <c r="AC69" s="218">
        <v>875</v>
      </c>
      <c r="AD69" s="216">
        <v>850</v>
      </c>
      <c r="AE69" s="216">
        <v>825</v>
      </c>
      <c r="AF69" s="216">
        <v>800</v>
      </c>
      <c r="AG69" s="217">
        <v>775</v>
      </c>
      <c r="AH69" s="218">
        <v>750</v>
      </c>
      <c r="AI69" s="216">
        <v>725</v>
      </c>
      <c r="AJ69" s="216">
        <v>700</v>
      </c>
      <c r="AK69" s="216">
        <v>675</v>
      </c>
      <c r="AL69" s="217">
        <v>650</v>
      </c>
      <c r="AM69" s="218">
        <v>625</v>
      </c>
      <c r="AN69" s="216">
        <v>0</v>
      </c>
      <c r="AO69" s="216">
        <v>0</v>
      </c>
      <c r="AP69" s="216">
        <v>0</v>
      </c>
      <c r="AQ69" s="217">
        <v>0</v>
      </c>
      <c r="AR69" s="218">
        <v>0</v>
      </c>
      <c r="AS69" s="216">
        <v>0</v>
      </c>
      <c r="AT69" s="216">
        <v>0</v>
      </c>
      <c r="AU69" s="216">
        <v>0</v>
      </c>
      <c r="AV69" s="217">
        <v>0</v>
      </c>
      <c r="AW69" s="218">
        <v>0</v>
      </c>
      <c r="AX69" s="216">
        <v>0</v>
      </c>
      <c r="AY69" s="216">
        <v>0</v>
      </c>
      <c r="AZ69" s="216">
        <v>0</v>
      </c>
      <c r="BA69" s="217">
        <v>0</v>
      </c>
      <c r="BB69" s="218">
        <v>0</v>
      </c>
      <c r="BC69" s="216">
        <v>0</v>
      </c>
      <c r="BD69" s="216">
        <v>0</v>
      </c>
      <c r="BE69" s="216">
        <v>0</v>
      </c>
      <c r="BF69" s="216">
        <v>0</v>
      </c>
      <c r="BG69" s="216">
        <v>0</v>
      </c>
      <c r="BH69" s="216">
        <v>0</v>
      </c>
    </row>
    <row r="70" spans="1:60" hidden="1">
      <c r="A70" s="210">
        <v>6000</v>
      </c>
      <c r="B70" s="211" t="s">
        <v>5</v>
      </c>
      <c r="C70" s="215">
        <v>6094</v>
      </c>
      <c r="D70" s="216">
        <v>1511.75</v>
      </c>
      <c r="E70" s="216">
        <v>1499.25</v>
      </c>
      <c r="F70" s="216">
        <v>1474.25</v>
      </c>
      <c r="G70" s="216">
        <v>1449.25</v>
      </c>
      <c r="H70" s="217">
        <v>1424.25</v>
      </c>
      <c r="I70" s="218">
        <v>1399.25</v>
      </c>
      <c r="J70" s="216">
        <v>1374.25</v>
      </c>
      <c r="K70" s="216">
        <v>1349.25</v>
      </c>
      <c r="L70" s="216">
        <v>1324.25</v>
      </c>
      <c r="M70" s="217">
        <v>1299.25</v>
      </c>
      <c r="N70" s="218">
        <v>1274.25</v>
      </c>
      <c r="O70" s="216">
        <v>1249.25</v>
      </c>
      <c r="P70" s="216">
        <v>1224.25</v>
      </c>
      <c r="Q70" s="216">
        <v>1199.25</v>
      </c>
      <c r="R70" s="217">
        <v>1174.25</v>
      </c>
      <c r="S70" s="218">
        <v>1149.25</v>
      </c>
      <c r="T70" s="216">
        <v>1124.25</v>
      </c>
      <c r="U70" s="216">
        <v>1099.25</v>
      </c>
      <c r="V70" s="216">
        <v>1074.25</v>
      </c>
      <c r="W70" s="217">
        <v>1049.25</v>
      </c>
      <c r="X70" s="218">
        <v>1024.25</v>
      </c>
      <c r="Y70" s="216">
        <v>999.25</v>
      </c>
      <c r="Z70" s="216">
        <v>974.25</v>
      </c>
      <c r="AA70" s="216">
        <v>949.25</v>
      </c>
      <c r="AB70" s="217">
        <v>924.25</v>
      </c>
      <c r="AC70" s="218">
        <v>899.25</v>
      </c>
      <c r="AD70" s="216">
        <v>874.25</v>
      </c>
      <c r="AE70" s="216">
        <v>849.25</v>
      </c>
      <c r="AF70" s="216">
        <v>824.25</v>
      </c>
      <c r="AG70" s="217">
        <v>799.25</v>
      </c>
      <c r="AH70" s="218">
        <v>774.25</v>
      </c>
      <c r="AI70" s="216">
        <v>749.25</v>
      </c>
      <c r="AJ70" s="216">
        <v>724.25</v>
      </c>
      <c r="AK70" s="216">
        <v>699.25</v>
      </c>
      <c r="AL70" s="217">
        <v>674.25</v>
      </c>
      <c r="AM70" s="218">
        <v>649.25</v>
      </c>
      <c r="AN70" s="216">
        <v>624.25</v>
      </c>
      <c r="AO70" s="216">
        <v>0</v>
      </c>
      <c r="AP70" s="216">
        <v>0</v>
      </c>
      <c r="AQ70" s="217">
        <v>0</v>
      </c>
      <c r="AR70" s="218">
        <v>0</v>
      </c>
      <c r="AS70" s="216">
        <v>0</v>
      </c>
      <c r="AT70" s="216">
        <v>0</v>
      </c>
      <c r="AU70" s="216">
        <v>0</v>
      </c>
      <c r="AV70" s="217">
        <v>0</v>
      </c>
      <c r="AW70" s="218">
        <v>0</v>
      </c>
      <c r="AX70" s="216">
        <v>0</v>
      </c>
      <c r="AY70" s="216">
        <v>0</v>
      </c>
      <c r="AZ70" s="216">
        <v>0</v>
      </c>
      <c r="BA70" s="217">
        <v>0</v>
      </c>
      <c r="BB70" s="218">
        <v>0</v>
      </c>
      <c r="BC70" s="216">
        <v>0</v>
      </c>
      <c r="BD70" s="216">
        <v>0</v>
      </c>
      <c r="BE70" s="216">
        <v>0</v>
      </c>
      <c r="BF70" s="216">
        <v>0</v>
      </c>
      <c r="BG70" s="216">
        <v>0</v>
      </c>
      <c r="BH70" s="216">
        <v>0</v>
      </c>
    </row>
    <row r="71" spans="1:60" ht="13.5" hidden="1" thickBot="1">
      <c r="A71" s="219">
        <v>6095</v>
      </c>
      <c r="B71" s="220" t="s">
        <v>5</v>
      </c>
      <c r="C71" s="221">
        <v>999999</v>
      </c>
      <c r="D71" s="222">
        <v>1523.75</v>
      </c>
      <c r="E71" s="222">
        <v>1511.25</v>
      </c>
      <c r="F71" s="222">
        <v>1486.25</v>
      </c>
      <c r="G71" s="222">
        <v>1461.25</v>
      </c>
      <c r="H71" s="223">
        <v>1436.25</v>
      </c>
      <c r="I71" s="222">
        <v>1411.25</v>
      </c>
      <c r="J71" s="222">
        <v>1386.25</v>
      </c>
      <c r="K71" s="222">
        <v>1361.25</v>
      </c>
      <c r="L71" s="222">
        <v>1336.25</v>
      </c>
      <c r="M71" s="223">
        <v>1311.25</v>
      </c>
      <c r="N71" s="222">
        <v>1286.25</v>
      </c>
      <c r="O71" s="222">
        <v>1261.25</v>
      </c>
      <c r="P71" s="222">
        <v>1236.25</v>
      </c>
      <c r="Q71" s="222">
        <v>1211.25</v>
      </c>
      <c r="R71" s="223">
        <v>1186.25</v>
      </c>
      <c r="S71" s="222">
        <v>1161.25</v>
      </c>
      <c r="T71" s="222">
        <v>1136.25</v>
      </c>
      <c r="U71" s="222">
        <v>1111.25</v>
      </c>
      <c r="V71" s="222">
        <v>1086.25</v>
      </c>
      <c r="W71" s="223">
        <v>1061.25</v>
      </c>
      <c r="X71" s="222">
        <v>1036.25</v>
      </c>
      <c r="Y71" s="222">
        <v>1011.25</v>
      </c>
      <c r="Z71" s="222">
        <v>986.25</v>
      </c>
      <c r="AA71" s="222">
        <v>961.25</v>
      </c>
      <c r="AB71" s="223">
        <v>936.25</v>
      </c>
      <c r="AC71" s="222">
        <v>911.25</v>
      </c>
      <c r="AD71" s="222">
        <v>886.25</v>
      </c>
      <c r="AE71" s="222">
        <v>861.25</v>
      </c>
      <c r="AF71" s="222">
        <v>836.25</v>
      </c>
      <c r="AG71" s="223">
        <v>811.25</v>
      </c>
      <c r="AH71" s="222">
        <v>786.25</v>
      </c>
      <c r="AI71" s="222">
        <v>761.25</v>
      </c>
      <c r="AJ71" s="222">
        <v>736.25</v>
      </c>
      <c r="AK71" s="222">
        <v>711.25</v>
      </c>
      <c r="AL71" s="223">
        <v>686.25</v>
      </c>
      <c r="AM71" s="222">
        <v>661.25</v>
      </c>
      <c r="AN71" s="222">
        <v>636.25</v>
      </c>
      <c r="AO71" s="222">
        <v>611.25</v>
      </c>
      <c r="AP71" s="222">
        <v>0</v>
      </c>
      <c r="AQ71" s="223">
        <v>0</v>
      </c>
      <c r="AR71" s="222">
        <v>0</v>
      </c>
      <c r="AS71" s="222">
        <v>0</v>
      </c>
      <c r="AT71" s="222">
        <v>0</v>
      </c>
      <c r="AU71" s="222">
        <v>0</v>
      </c>
      <c r="AV71" s="223">
        <v>0</v>
      </c>
      <c r="AW71" s="222">
        <v>0</v>
      </c>
      <c r="AX71" s="222">
        <v>0</v>
      </c>
      <c r="AY71" s="222">
        <v>0</v>
      </c>
      <c r="AZ71" s="222">
        <v>0</v>
      </c>
      <c r="BA71" s="223">
        <v>0</v>
      </c>
      <c r="BB71" s="222">
        <v>0</v>
      </c>
      <c r="BC71" s="222">
        <v>0</v>
      </c>
      <c r="BD71" s="222">
        <v>0</v>
      </c>
      <c r="BE71" s="222">
        <v>0</v>
      </c>
      <c r="BF71" s="222">
        <v>0</v>
      </c>
      <c r="BG71" s="222">
        <v>0</v>
      </c>
      <c r="BH71" s="222">
        <v>0</v>
      </c>
    </row>
    <row r="72" spans="1:60" hidden="1">
      <c r="A72" s="37"/>
      <c r="B72" s="38"/>
      <c r="C72" s="37"/>
      <c r="D72" s="39"/>
      <c r="E72" s="39"/>
      <c r="F72" s="39"/>
      <c r="G72" s="39"/>
      <c r="H72" s="39"/>
      <c r="I72" s="39"/>
      <c r="J72" s="8"/>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40"/>
      <c r="AK72" s="41"/>
      <c r="AL72" s="42"/>
      <c r="AM72" s="42"/>
      <c r="AN72" s="42"/>
      <c r="AO72" s="42"/>
      <c r="AP72" s="42"/>
      <c r="AQ72" s="42"/>
      <c r="AR72" s="42"/>
      <c r="AS72" s="42"/>
      <c r="AT72" s="42"/>
      <c r="AU72" s="42"/>
      <c r="AV72" s="42"/>
      <c r="AW72" s="42"/>
      <c r="AX72" s="42"/>
      <c r="AY72" s="42"/>
      <c r="AZ72" s="42"/>
      <c r="BA72" s="42"/>
      <c r="BB72" s="42"/>
      <c r="BC72" s="42"/>
      <c r="BD72" s="42" t="s">
        <v>0</v>
      </c>
      <c r="BE72" s="42"/>
      <c r="BF72" s="42"/>
      <c r="BG72" s="42"/>
      <c r="BH72" s="42"/>
    </row>
    <row r="73" spans="1:60" hidden="1">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c r="AI73" s="9"/>
      <c r="AJ73" s="9"/>
    </row>
    <row r="74" spans="1:60" hidden="1">
      <c r="D74" s="8"/>
      <c r="E74" s="8"/>
      <c r="F74" s="8"/>
      <c r="G74" s="8"/>
      <c r="H74" s="8"/>
      <c r="I74" s="8"/>
      <c r="K74" s="8"/>
      <c r="L74" s="8"/>
      <c r="M74" s="8"/>
      <c r="N74" s="8"/>
      <c r="O74" s="8"/>
      <c r="P74" s="8"/>
      <c r="Q74" s="8"/>
      <c r="R74" s="8"/>
      <c r="S74" s="8"/>
      <c r="T74" s="8"/>
      <c r="U74" s="8"/>
      <c r="V74" s="8"/>
      <c r="W74" s="8"/>
      <c r="X74" s="8"/>
      <c r="Y74" s="8"/>
      <c r="Z74" s="8"/>
      <c r="AA74" s="8"/>
      <c r="AB74" s="8"/>
      <c r="AC74" s="8"/>
      <c r="AD74" s="8"/>
      <c r="AE74" s="8"/>
      <c r="AF74" s="8"/>
      <c r="AG74" s="8"/>
      <c r="AH74" s="9"/>
      <c r="AI74" s="9"/>
      <c r="AJ74" s="9"/>
    </row>
    <row r="75" spans="1:60" hidden="1">
      <c r="D75" s="8"/>
      <c r="E75" s="8"/>
      <c r="F75" s="8"/>
      <c r="G75" s="8"/>
      <c r="H75" s="8"/>
      <c r="I75" s="8"/>
      <c r="K75" s="8"/>
      <c r="L75" s="8"/>
      <c r="M75" s="8"/>
      <c r="N75" s="8"/>
      <c r="O75" s="8"/>
      <c r="P75" s="8"/>
      <c r="Q75" s="8"/>
      <c r="R75" s="8"/>
      <c r="S75" s="8"/>
      <c r="T75" s="8"/>
      <c r="U75" s="8"/>
      <c r="V75" s="8"/>
      <c r="W75" s="8"/>
      <c r="X75" s="8"/>
      <c r="Y75" s="8"/>
      <c r="Z75" s="8"/>
      <c r="AA75" s="8"/>
      <c r="AB75" s="8"/>
      <c r="AC75" s="8"/>
      <c r="AD75" s="8"/>
      <c r="AE75" s="8"/>
      <c r="AF75" s="8"/>
      <c r="AG75" s="8"/>
      <c r="AH75" s="9"/>
      <c r="AI75" s="9"/>
      <c r="AJ75" s="9"/>
    </row>
    <row r="76" spans="1:60" ht="18" hidden="1">
      <c r="J76" s="4"/>
      <c r="U76" s="10" t="s">
        <v>0</v>
      </c>
      <c r="AH76" s="2"/>
    </row>
    <row r="77" spans="1:60" hidden="1">
      <c r="J77" s="4"/>
      <c r="AH77" s="2"/>
    </row>
    <row r="78" spans="1:60" hidden="1">
      <c r="A78" s="5"/>
      <c r="B78" s="13"/>
      <c r="C78" s="5"/>
      <c r="D78" s="4"/>
      <c r="E78" s="4"/>
      <c r="F78" s="4"/>
      <c r="G78" s="4"/>
      <c r="H78" s="4"/>
      <c r="I78" s="4"/>
      <c r="J78" s="4"/>
      <c r="K78" s="4"/>
      <c r="L78" s="4"/>
      <c r="M78" s="4"/>
      <c r="N78" s="4"/>
      <c r="O78" s="4"/>
      <c r="P78" s="4"/>
      <c r="Q78" s="4"/>
      <c r="R78" s="4"/>
      <c r="S78" s="4"/>
      <c r="T78" s="4"/>
      <c r="U78" s="4"/>
      <c r="V78" s="4"/>
      <c r="W78" s="4"/>
      <c r="X78" s="4"/>
      <c r="Y78" s="4"/>
      <c r="Z78" s="4"/>
      <c r="AA78" s="4"/>
      <c r="AB78" s="4"/>
      <c r="AC78" s="3"/>
      <c r="AH78" s="2"/>
    </row>
    <row r="79" spans="1:60" hidden="1">
      <c r="A79" s="5"/>
      <c r="B79" s="13"/>
      <c r="C79" s="5"/>
      <c r="D79" s="4"/>
      <c r="E79" s="4"/>
      <c r="F79" s="4"/>
      <c r="G79" s="4"/>
      <c r="H79" s="4"/>
      <c r="I79" s="4"/>
      <c r="J79" s="4"/>
      <c r="K79" s="4"/>
      <c r="L79" s="4"/>
      <c r="M79" s="4"/>
      <c r="N79" s="4"/>
      <c r="O79" s="4"/>
      <c r="P79" s="4"/>
      <c r="Q79" s="4"/>
      <c r="R79" s="4"/>
      <c r="S79" s="4"/>
      <c r="T79" s="4"/>
      <c r="U79" s="4"/>
      <c r="V79" s="4"/>
      <c r="W79" s="4"/>
      <c r="X79" s="4"/>
      <c r="Y79" s="4"/>
      <c r="Z79" s="4"/>
      <c r="AA79" s="4"/>
      <c r="AB79" s="4"/>
      <c r="AC79" s="3"/>
      <c r="AH79" s="2"/>
    </row>
    <row r="80" spans="1:60" hidden="1">
      <c r="A80" s="5"/>
      <c r="B80" s="13"/>
      <c r="C80" s="5"/>
      <c r="D80" s="4"/>
      <c r="E80" s="4"/>
      <c r="F80" s="4"/>
      <c r="G80" s="4"/>
      <c r="H80" s="4"/>
      <c r="I80" s="4"/>
      <c r="J80" s="4"/>
      <c r="K80" s="4"/>
      <c r="L80" s="4"/>
      <c r="M80" s="4"/>
      <c r="N80" s="4"/>
      <c r="O80" s="4"/>
      <c r="P80" s="4"/>
      <c r="Q80" s="4"/>
      <c r="R80" s="4"/>
      <c r="S80" s="4"/>
      <c r="T80" s="4"/>
      <c r="U80" s="4"/>
      <c r="V80" s="4"/>
      <c r="W80" s="4"/>
      <c r="X80" s="4"/>
      <c r="Y80" s="4"/>
      <c r="Z80" s="4"/>
      <c r="AA80" s="4"/>
      <c r="AB80" s="4"/>
      <c r="AC80" s="3"/>
      <c r="AH80" s="2"/>
    </row>
    <row r="81" spans="1:34" hidden="1">
      <c r="A81" s="5"/>
      <c r="B81" s="13"/>
      <c r="C81" s="5"/>
      <c r="D81" s="4"/>
      <c r="E81" s="4"/>
      <c r="F81" s="4"/>
      <c r="G81" s="4"/>
      <c r="H81" s="4"/>
      <c r="I81" s="4"/>
      <c r="J81" s="4"/>
      <c r="K81" s="4"/>
      <c r="L81" s="4"/>
      <c r="M81" s="4"/>
      <c r="N81" s="4"/>
      <c r="O81" s="4"/>
      <c r="P81" s="4"/>
      <c r="Q81" s="4"/>
      <c r="R81" s="4"/>
      <c r="S81" s="4"/>
      <c r="T81" s="4"/>
      <c r="U81" s="4"/>
      <c r="V81" s="4"/>
      <c r="W81" s="4"/>
      <c r="X81" s="4"/>
      <c r="Y81" s="4"/>
      <c r="Z81" s="4"/>
      <c r="AA81" s="4"/>
      <c r="AB81" s="4"/>
      <c r="AC81" s="3"/>
      <c r="AH81" s="2"/>
    </row>
    <row r="82" spans="1:34" hidden="1">
      <c r="A82" s="5"/>
      <c r="B82" s="13"/>
      <c r="C82" s="5"/>
      <c r="D82" s="4"/>
      <c r="E82" s="4"/>
      <c r="F82" s="4"/>
      <c r="G82" s="4"/>
      <c r="H82" s="4"/>
      <c r="I82" s="4"/>
      <c r="J82" s="4"/>
      <c r="K82" s="4"/>
      <c r="L82" s="4"/>
      <c r="M82" s="4"/>
      <c r="N82" s="4"/>
      <c r="O82" s="4"/>
      <c r="P82" s="4"/>
      <c r="Q82" s="4"/>
      <c r="R82" s="4"/>
      <c r="S82" s="4"/>
      <c r="T82" s="4"/>
      <c r="U82" s="4"/>
      <c r="V82" s="4"/>
      <c r="W82" s="4"/>
      <c r="X82" s="4"/>
      <c r="Y82" s="4"/>
      <c r="Z82" s="4"/>
      <c r="AA82" s="4"/>
      <c r="AB82" s="4"/>
      <c r="AC82" s="3"/>
      <c r="AH82" s="2"/>
    </row>
    <row r="83" spans="1:34" hidden="1">
      <c r="A83" s="5"/>
      <c r="B83" s="13"/>
      <c r="C83" s="5"/>
      <c r="D83" s="4"/>
      <c r="E83" s="4"/>
      <c r="F83" s="4"/>
      <c r="G83" s="4"/>
      <c r="H83" s="4"/>
      <c r="I83" s="4"/>
      <c r="J83" s="4"/>
      <c r="K83" s="4"/>
      <c r="L83" s="4"/>
      <c r="M83" s="4"/>
      <c r="N83" s="4"/>
      <c r="O83" s="4"/>
      <c r="P83" s="4"/>
      <c r="Q83" s="4"/>
      <c r="R83" s="4"/>
      <c r="S83" s="4"/>
      <c r="T83" s="4"/>
      <c r="U83" s="4"/>
      <c r="V83" s="4"/>
      <c r="W83" s="4"/>
      <c r="X83" s="4"/>
      <c r="Y83" s="4"/>
      <c r="Z83" s="4"/>
      <c r="AA83" s="4"/>
      <c r="AB83" s="4"/>
      <c r="AC83" s="3"/>
      <c r="AH83" s="2"/>
    </row>
    <row r="84" spans="1:34" hidden="1">
      <c r="A84" s="5"/>
      <c r="B84" s="13"/>
      <c r="C84" s="5"/>
      <c r="D84" s="4"/>
      <c r="E84" s="4"/>
      <c r="F84" s="4"/>
      <c r="G84" s="4"/>
      <c r="H84" s="4"/>
      <c r="I84" s="4"/>
      <c r="J84" s="4"/>
      <c r="K84" s="4"/>
      <c r="L84" s="4"/>
      <c r="M84" s="4"/>
      <c r="N84" s="4"/>
      <c r="O84" s="4"/>
      <c r="P84" s="4"/>
      <c r="Q84" s="4"/>
      <c r="R84" s="4"/>
      <c r="S84" s="4"/>
      <c r="T84" s="4"/>
      <c r="U84" s="4"/>
      <c r="V84" s="4"/>
      <c r="W84" s="4"/>
      <c r="X84" s="4"/>
      <c r="Y84" s="4"/>
      <c r="Z84" s="4"/>
      <c r="AA84" s="4"/>
      <c r="AB84" s="4"/>
      <c r="AC84" s="3"/>
      <c r="AH84" s="2"/>
    </row>
    <row r="85" spans="1:34" hidden="1">
      <c r="A85" s="5"/>
      <c r="B85" s="13"/>
      <c r="C85" s="5"/>
      <c r="D85" s="4"/>
      <c r="E85" s="4"/>
      <c r="F85" s="4"/>
      <c r="G85" s="4"/>
      <c r="H85" s="4"/>
      <c r="I85" s="4"/>
      <c r="J85" s="4"/>
      <c r="K85" s="4"/>
      <c r="L85" s="4"/>
      <c r="M85" s="4"/>
      <c r="N85" s="4"/>
      <c r="O85" s="4"/>
      <c r="P85" s="4"/>
      <c r="Q85" s="4"/>
      <c r="R85" s="4"/>
      <c r="S85" s="4"/>
      <c r="T85" s="4"/>
      <c r="U85" s="4"/>
      <c r="V85" s="4"/>
      <c r="W85" s="4"/>
      <c r="X85" s="4"/>
      <c r="Y85" s="4"/>
      <c r="Z85" s="4"/>
      <c r="AA85" s="4"/>
      <c r="AB85" s="4"/>
      <c r="AC85" s="3"/>
      <c r="AH85" s="2"/>
    </row>
    <row r="86" spans="1:34" hidden="1">
      <c r="A86" s="5"/>
      <c r="B86" s="13"/>
      <c r="C86" s="5"/>
      <c r="D86" s="4"/>
      <c r="E86" s="4"/>
      <c r="F86" s="4"/>
      <c r="G86" s="4"/>
      <c r="H86" s="4"/>
      <c r="I86" s="4"/>
      <c r="J86" s="4"/>
      <c r="K86" s="4"/>
      <c r="L86" s="4"/>
      <c r="M86" s="4"/>
      <c r="N86" s="4"/>
      <c r="O86" s="4"/>
      <c r="P86" s="4"/>
      <c r="Q86" s="4"/>
      <c r="R86" s="4"/>
      <c r="S86" s="4"/>
      <c r="T86" s="4"/>
      <c r="U86" s="4"/>
      <c r="V86" s="4"/>
      <c r="W86" s="4"/>
      <c r="X86" s="4"/>
      <c r="Y86" s="4"/>
      <c r="Z86" s="4"/>
      <c r="AA86" s="4"/>
      <c r="AB86" s="4"/>
      <c r="AC86" s="3"/>
      <c r="AH86" s="2"/>
    </row>
    <row r="87" spans="1:34" hidden="1">
      <c r="A87" s="5"/>
      <c r="B87" s="13"/>
      <c r="C87" s="5"/>
      <c r="D87" s="4"/>
      <c r="E87" s="4"/>
      <c r="F87" s="4"/>
      <c r="G87" s="4"/>
      <c r="H87" s="4"/>
      <c r="I87" s="4"/>
      <c r="J87" s="4"/>
      <c r="K87" s="4"/>
      <c r="L87" s="4"/>
      <c r="M87" s="4"/>
      <c r="N87" s="4"/>
      <c r="O87" s="4"/>
      <c r="P87" s="4"/>
      <c r="Q87" s="4"/>
      <c r="R87" s="4"/>
      <c r="S87" s="4"/>
      <c r="T87" s="4"/>
      <c r="U87" s="4"/>
      <c r="V87" s="4"/>
      <c r="W87" s="4"/>
      <c r="X87" s="4"/>
      <c r="Y87" s="4"/>
      <c r="Z87" s="4"/>
      <c r="AA87" s="4"/>
      <c r="AB87" s="4"/>
      <c r="AC87" s="3"/>
      <c r="AH87" s="2"/>
    </row>
    <row r="88" spans="1:34" hidden="1">
      <c r="A88" s="5"/>
      <c r="B88" s="13"/>
      <c r="C88" s="5"/>
      <c r="D88" s="4"/>
      <c r="E88" s="4"/>
      <c r="F88" s="4"/>
      <c r="G88" s="4"/>
      <c r="H88" s="4"/>
      <c r="I88" s="4"/>
      <c r="J88" s="4"/>
      <c r="K88" s="4"/>
      <c r="L88" s="4"/>
      <c r="M88" s="4"/>
      <c r="N88" s="4"/>
      <c r="O88" s="4"/>
      <c r="P88" s="4"/>
      <c r="Q88" s="4"/>
      <c r="R88" s="4"/>
      <c r="S88" s="4"/>
      <c r="T88" s="4"/>
      <c r="U88" s="4"/>
      <c r="V88" s="4"/>
      <c r="W88" s="4"/>
      <c r="X88" s="4"/>
      <c r="Y88" s="4"/>
      <c r="Z88" s="4"/>
      <c r="AA88" s="4"/>
      <c r="AB88" s="4"/>
      <c r="AC88" s="3"/>
      <c r="AH88" s="2"/>
    </row>
    <row r="89" spans="1:34" hidden="1">
      <c r="A89" s="5"/>
      <c r="B89" s="13"/>
      <c r="C89" s="5"/>
      <c r="D89" s="4"/>
      <c r="E89" s="4"/>
      <c r="F89" s="4"/>
      <c r="G89" s="4"/>
      <c r="H89" s="4"/>
      <c r="I89" s="4"/>
      <c r="J89" s="4"/>
      <c r="K89" s="4"/>
      <c r="L89" s="4"/>
      <c r="M89" s="4"/>
      <c r="N89" s="4"/>
      <c r="O89" s="4"/>
      <c r="P89" s="4"/>
      <c r="Q89" s="4"/>
      <c r="R89" s="4"/>
      <c r="S89" s="4"/>
      <c r="T89" s="4"/>
      <c r="U89" s="4"/>
      <c r="V89" s="4"/>
      <c r="W89" s="4"/>
      <c r="X89" s="4"/>
      <c r="Y89" s="4"/>
      <c r="Z89" s="4"/>
      <c r="AA89" s="4"/>
      <c r="AB89" s="4"/>
      <c r="AC89" s="3"/>
      <c r="AH89" s="2"/>
    </row>
    <row r="90" spans="1:34" hidden="1">
      <c r="A90" s="5"/>
      <c r="B90" s="13"/>
      <c r="C90" s="5"/>
      <c r="D90" s="4"/>
      <c r="E90" s="4"/>
      <c r="F90" s="4"/>
      <c r="G90" s="4"/>
      <c r="H90" s="4"/>
      <c r="I90" s="4"/>
      <c r="J90" s="4"/>
      <c r="K90" s="4"/>
      <c r="L90" s="4"/>
      <c r="M90" s="4"/>
      <c r="N90" s="4"/>
      <c r="O90" s="4"/>
      <c r="P90" s="4"/>
      <c r="Q90" s="4"/>
      <c r="R90" s="4"/>
      <c r="S90" s="4"/>
      <c r="T90" s="4"/>
      <c r="U90" s="4"/>
      <c r="V90" s="4"/>
      <c r="W90" s="4"/>
      <c r="X90" s="4"/>
      <c r="Y90" s="4"/>
      <c r="Z90" s="4"/>
      <c r="AA90" s="4"/>
      <c r="AB90" s="4"/>
      <c r="AC90" s="3"/>
      <c r="AH90" s="2"/>
    </row>
    <row r="91" spans="1:34" hidden="1">
      <c r="A91" s="5"/>
      <c r="B91" s="13"/>
      <c r="C91" s="5"/>
      <c r="D91" s="4"/>
      <c r="E91" s="4"/>
      <c r="F91" s="4"/>
      <c r="G91" s="4"/>
      <c r="H91" s="4"/>
      <c r="I91" s="4"/>
      <c r="J91" s="4"/>
      <c r="K91" s="4"/>
      <c r="L91" s="4"/>
      <c r="M91" s="4"/>
      <c r="N91" s="4"/>
      <c r="O91" s="4"/>
      <c r="P91" s="4"/>
      <c r="Q91" s="4"/>
      <c r="R91" s="4"/>
      <c r="S91" s="4"/>
      <c r="T91" s="4"/>
      <c r="U91" s="4"/>
      <c r="V91" s="4"/>
      <c r="W91" s="4"/>
      <c r="X91" s="4"/>
      <c r="Y91" s="4"/>
      <c r="Z91" s="4"/>
      <c r="AA91" s="4"/>
      <c r="AB91" s="4"/>
      <c r="AC91" s="3"/>
      <c r="AH91" s="2"/>
    </row>
    <row r="92" spans="1:34" hidden="1">
      <c r="A92" s="5"/>
      <c r="B92" s="13"/>
      <c r="C92" s="5"/>
      <c r="D92" s="4"/>
      <c r="E92" s="4"/>
      <c r="F92" s="4"/>
      <c r="G92" s="4"/>
      <c r="H92" s="4"/>
      <c r="I92" s="4"/>
      <c r="J92" s="4"/>
      <c r="K92" s="4"/>
      <c r="L92" s="4"/>
      <c r="M92" s="4"/>
      <c r="N92" s="4"/>
      <c r="O92" s="4"/>
      <c r="P92" s="4"/>
      <c r="Q92" s="4"/>
      <c r="R92" s="4"/>
      <c r="S92" s="4"/>
      <c r="T92" s="4"/>
      <c r="U92" s="4"/>
      <c r="V92" s="4"/>
      <c r="W92" s="4"/>
      <c r="X92" s="4"/>
      <c r="Y92" s="4"/>
      <c r="Z92" s="4"/>
      <c r="AA92" s="4"/>
      <c r="AB92" s="4"/>
      <c r="AC92" s="3"/>
      <c r="AH92" s="2"/>
    </row>
    <row r="93" spans="1:34" hidden="1">
      <c r="A93" s="5"/>
      <c r="B93" s="13"/>
      <c r="C93" s="5"/>
      <c r="D93" s="4"/>
      <c r="E93" s="4"/>
      <c r="F93" s="4"/>
      <c r="G93" s="4"/>
      <c r="H93" s="4"/>
      <c r="I93" s="4"/>
      <c r="J93" s="4"/>
      <c r="K93" s="4"/>
      <c r="L93" s="4"/>
      <c r="M93" s="4"/>
      <c r="N93" s="4"/>
      <c r="O93" s="4"/>
      <c r="P93" s="4"/>
      <c r="Q93" s="4"/>
      <c r="R93" s="4"/>
      <c r="S93" s="4"/>
      <c r="T93" s="4"/>
      <c r="U93" s="4"/>
      <c r="V93" s="4"/>
      <c r="W93" s="4"/>
      <c r="X93" s="4"/>
      <c r="Y93" s="4"/>
      <c r="Z93" s="4"/>
      <c r="AA93" s="4"/>
      <c r="AB93" s="4"/>
      <c r="AC93" s="3"/>
      <c r="AH93" s="2"/>
    </row>
    <row r="94" spans="1:34" hidden="1">
      <c r="A94" s="5"/>
      <c r="B94" s="13"/>
      <c r="C94" s="5"/>
      <c r="D94" s="4"/>
      <c r="E94" s="4"/>
      <c r="F94" s="4"/>
      <c r="G94" s="4"/>
      <c r="H94" s="4"/>
      <c r="I94" s="4"/>
      <c r="J94" s="4"/>
      <c r="K94" s="4"/>
      <c r="L94" s="4"/>
      <c r="M94" s="4"/>
      <c r="N94" s="4"/>
      <c r="O94" s="4"/>
      <c r="P94" s="4"/>
      <c r="Q94" s="4"/>
      <c r="R94" s="4"/>
      <c r="S94" s="4"/>
      <c r="T94" s="4"/>
      <c r="U94" s="4"/>
      <c r="V94" s="4"/>
      <c r="W94" s="4"/>
      <c r="X94" s="4"/>
      <c r="Y94" s="4"/>
      <c r="Z94" s="4"/>
      <c r="AA94" s="4"/>
      <c r="AB94" s="4"/>
      <c r="AC94" s="3"/>
      <c r="AH94" s="2"/>
    </row>
    <row r="95" spans="1:34" hidden="1">
      <c r="A95" s="5"/>
      <c r="B95" s="13"/>
      <c r="C95" s="5"/>
      <c r="D95" s="4"/>
      <c r="E95" s="4"/>
      <c r="F95" s="4"/>
      <c r="G95" s="4"/>
      <c r="H95" s="4"/>
      <c r="I95" s="4"/>
      <c r="J95" s="4"/>
      <c r="K95" s="4"/>
      <c r="L95" s="4"/>
      <c r="M95" s="4"/>
      <c r="N95" s="4"/>
      <c r="O95" s="4"/>
      <c r="P95" s="4"/>
      <c r="Q95" s="4"/>
      <c r="R95" s="4"/>
      <c r="S95" s="4"/>
      <c r="T95" s="4"/>
      <c r="U95" s="4"/>
      <c r="V95" s="4"/>
      <c r="W95" s="4"/>
      <c r="X95" s="4"/>
      <c r="Y95" s="4"/>
      <c r="Z95" s="4"/>
      <c r="AA95" s="4"/>
      <c r="AB95" s="4"/>
      <c r="AC95" s="3"/>
      <c r="AH95" s="2"/>
    </row>
    <row r="96" spans="1:34" hidden="1">
      <c r="A96" s="5"/>
      <c r="B96" s="13"/>
      <c r="C96" s="5"/>
      <c r="D96" s="4"/>
      <c r="E96" s="4"/>
      <c r="F96" s="4"/>
      <c r="G96" s="4"/>
      <c r="H96" s="4"/>
      <c r="I96" s="4"/>
      <c r="J96" s="4"/>
      <c r="K96" s="4"/>
      <c r="L96" s="4"/>
      <c r="M96" s="4"/>
      <c r="N96" s="4"/>
      <c r="O96" s="4"/>
      <c r="P96" s="4"/>
      <c r="Q96" s="4"/>
      <c r="R96" s="4"/>
      <c r="S96" s="4"/>
      <c r="T96" s="4"/>
      <c r="U96" s="4"/>
      <c r="V96" s="4"/>
      <c r="W96" s="4"/>
      <c r="X96" s="4"/>
      <c r="Y96" s="4"/>
      <c r="Z96" s="4"/>
      <c r="AA96" s="4"/>
      <c r="AB96" s="4"/>
      <c r="AC96" s="3"/>
      <c r="AH96" s="2"/>
    </row>
    <row r="97" spans="1:34" hidden="1">
      <c r="A97" s="5"/>
      <c r="B97" s="13"/>
      <c r="C97" s="5"/>
      <c r="D97" s="4"/>
      <c r="E97" s="4"/>
      <c r="F97" s="4"/>
      <c r="G97" s="4"/>
      <c r="H97" s="4"/>
      <c r="I97" s="4"/>
      <c r="J97" s="4"/>
      <c r="K97" s="4"/>
      <c r="L97" s="4"/>
      <c r="M97" s="4"/>
      <c r="N97" s="4"/>
      <c r="O97" s="4"/>
      <c r="P97" s="4"/>
      <c r="Q97" s="4"/>
      <c r="R97" s="4"/>
      <c r="S97" s="4"/>
      <c r="T97" s="4"/>
      <c r="U97" s="4"/>
      <c r="V97" s="4"/>
      <c r="W97" s="4"/>
      <c r="X97" s="4"/>
      <c r="Y97" s="4"/>
      <c r="Z97" s="4"/>
      <c r="AA97" s="4"/>
      <c r="AB97" s="4"/>
      <c r="AC97" s="3"/>
      <c r="AH97" s="2"/>
    </row>
    <row r="98" spans="1:34" hidden="1">
      <c r="A98" s="5"/>
      <c r="B98" s="13"/>
      <c r="C98" s="5"/>
      <c r="D98" s="4"/>
      <c r="E98" s="4"/>
      <c r="F98" s="4"/>
      <c r="G98" s="4"/>
      <c r="H98" s="4"/>
      <c r="I98" s="4"/>
      <c r="J98" s="4"/>
      <c r="K98" s="4"/>
      <c r="L98" s="4"/>
      <c r="M98" s="4"/>
      <c r="N98" s="4"/>
      <c r="O98" s="4"/>
      <c r="P98" s="4"/>
      <c r="Q98" s="4"/>
      <c r="R98" s="4"/>
      <c r="S98" s="4"/>
      <c r="T98" s="4"/>
      <c r="U98" s="4"/>
      <c r="V98" s="4"/>
      <c r="W98" s="4"/>
      <c r="X98" s="4"/>
      <c r="Y98" s="4"/>
      <c r="Z98" s="4"/>
      <c r="AA98" s="4"/>
      <c r="AB98" s="4"/>
      <c r="AC98" s="3"/>
      <c r="AH98" s="2"/>
    </row>
    <row r="99" spans="1:34" hidden="1">
      <c r="A99" s="5"/>
      <c r="B99" s="13"/>
      <c r="C99" s="5"/>
      <c r="D99" s="4"/>
      <c r="E99" s="4"/>
      <c r="F99" s="4"/>
      <c r="G99" s="4"/>
      <c r="H99" s="4"/>
      <c r="I99" s="4"/>
      <c r="J99" s="4"/>
      <c r="K99" s="4"/>
      <c r="L99" s="4"/>
      <c r="M99" s="4"/>
      <c r="N99" s="4"/>
      <c r="O99" s="4"/>
      <c r="P99" s="4"/>
      <c r="Q99" s="4"/>
      <c r="R99" s="4"/>
      <c r="S99" s="4"/>
      <c r="T99" s="4"/>
      <c r="U99" s="4"/>
      <c r="V99" s="4"/>
      <c r="W99" s="4"/>
      <c r="X99" s="4"/>
      <c r="Y99" s="4"/>
      <c r="Z99" s="4"/>
      <c r="AA99" s="4"/>
      <c r="AB99" s="4"/>
      <c r="AC99" s="3"/>
      <c r="AH99" s="2"/>
    </row>
    <row r="100" spans="1:34" hidden="1">
      <c r="A100" s="5"/>
      <c r="B100" s="13"/>
      <c r="C100" s="5"/>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3"/>
      <c r="AH100" s="2"/>
    </row>
    <row r="101" spans="1:34" ht="21.75" hidden="1" customHeight="1">
      <c r="A101" s="5"/>
      <c r="B101" s="13"/>
      <c r="C101" s="5"/>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3"/>
      <c r="AH101" s="2"/>
    </row>
    <row r="102" spans="1:34">
      <c r="A102" s="5"/>
      <c r="B102" s="13"/>
      <c r="C102" s="5"/>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3"/>
      <c r="AH102" s="2"/>
    </row>
    <row r="103" spans="1:34">
      <c r="A103" s="5"/>
      <c r="B103" s="13"/>
      <c r="C103" s="5"/>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3"/>
      <c r="AH103" s="2"/>
    </row>
    <row r="104" spans="1:34">
      <c r="A104" s="5"/>
      <c r="B104" s="13"/>
      <c r="C104" s="5"/>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3"/>
      <c r="AH104" s="2"/>
    </row>
    <row r="105" spans="1:34">
      <c r="A105" s="5"/>
      <c r="B105" s="13"/>
      <c r="C105" s="5"/>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3"/>
      <c r="AH105" s="2"/>
    </row>
    <row r="106" spans="1:34">
      <c r="A106" s="5"/>
      <c r="B106" s="13"/>
      <c r="C106" s="5"/>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3"/>
      <c r="AH106" s="2"/>
    </row>
    <row r="107" spans="1:34">
      <c r="A107" s="5"/>
      <c r="B107" s="13"/>
      <c r="C107" s="5"/>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3"/>
      <c r="AH107" s="2"/>
    </row>
    <row r="108" spans="1:34">
      <c r="A108" s="5"/>
      <c r="B108" s="13"/>
      <c r="C108" s="5"/>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3"/>
      <c r="AH108" s="2"/>
    </row>
    <row r="109" spans="1:34">
      <c r="A109" s="5"/>
      <c r="B109" s="13"/>
      <c r="C109" s="5"/>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3"/>
      <c r="AH109" s="2"/>
    </row>
    <row r="110" spans="1:34">
      <c r="A110" s="5"/>
      <c r="B110" s="13"/>
      <c r="C110" s="5"/>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3"/>
      <c r="AH110" s="2"/>
    </row>
    <row r="111" spans="1:34">
      <c r="A111" s="5"/>
      <c r="B111" s="13"/>
      <c r="C111" s="5"/>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3"/>
      <c r="AH111" s="2"/>
    </row>
    <row r="112" spans="1:34">
      <c r="A112" s="5"/>
      <c r="B112" s="13"/>
      <c r="C112" s="5"/>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3"/>
      <c r="AH112" s="2"/>
    </row>
    <row r="113" spans="1:34">
      <c r="A113" s="5"/>
      <c r="B113" s="13"/>
      <c r="C113" s="5"/>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3"/>
      <c r="AH113" s="2"/>
    </row>
    <row r="114" spans="1:34">
      <c r="A114" s="5"/>
      <c r="B114" s="13"/>
      <c r="C114" s="5"/>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3"/>
      <c r="AH114" s="2"/>
    </row>
    <row r="115" spans="1:34">
      <c r="A115" s="5"/>
      <c r="B115" s="13"/>
      <c r="C115" s="5"/>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3"/>
      <c r="AH115" s="2"/>
    </row>
    <row r="116" spans="1:34">
      <c r="A116" s="5"/>
      <c r="B116" s="13"/>
      <c r="C116" s="5"/>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3"/>
      <c r="AH116" s="2"/>
    </row>
    <row r="117" spans="1:34">
      <c r="A117" s="5"/>
      <c r="B117" s="13"/>
      <c r="C117" s="5"/>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3"/>
      <c r="AH117" s="2"/>
    </row>
    <row r="118" spans="1:34">
      <c r="A118" s="5"/>
      <c r="B118" s="13"/>
      <c r="C118" s="5"/>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3"/>
      <c r="AH118" s="2"/>
    </row>
    <row r="119" spans="1:34">
      <c r="A119" s="5"/>
      <c r="B119" s="13"/>
      <c r="C119" s="5"/>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3"/>
      <c r="AH119" s="2"/>
    </row>
    <row r="120" spans="1:34">
      <c r="A120" s="5"/>
      <c r="B120" s="13"/>
      <c r="C120" s="5"/>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3"/>
      <c r="AH120" s="2"/>
    </row>
    <row r="121" spans="1:34">
      <c r="A121" s="5"/>
      <c r="B121" s="13"/>
      <c r="C121" s="5"/>
      <c r="D121" s="4"/>
      <c r="E121" s="4"/>
      <c r="F121" s="4"/>
      <c r="G121" s="4"/>
      <c r="H121" s="4"/>
      <c r="I121" s="4"/>
      <c r="K121" s="4"/>
      <c r="L121" s="4"/>
      <c r="M121" s="4"/>
      <c r="N121" s="4"/>
      <c r="O121" s="4"/>
      <c r="P121" s="4"/>
      <c r="Q121" s="4"/>
      <c r="R121" s="4"/>
      <c r="S121" s="4"/>
      <c r="T121" s="4"/>
      <c r="U121" s="4"/>
      <c r="V121" s="4"/>
      <c r="W121" s="4"/>
      <c r="X121" s="4"/>
      <c r="Y121" s="4"/>
      <c r="Z121" s="4"/>
      <c r="AA121" s="4"/>
      <c r="AB121" s="4"/>
      <c r="AC121" s="3"/>
      <c r="AH121" s="2"/>
    </row>
    <row r="122" spans="1:34">
      <c r="A122" s="5"/>
      <c r="B122" s="13"/>
      <c r="C122" s="5"/>
      <c r="D122" s="4"/>
      <c r="E122" s="4"/>
      <c r="F122" s="4"/>
      <c r="G122" s="4"/>
      <c r="H122" s="4"/>
      <c r="I122" s="4"/>
      <c r="J122" s="8"/>
      <c r="K122" s="4"/>
      <c r="L122" s="4"/>
      <c r="M122" s="4"/>
      <c r="N122" s="4"/>
      <c r="O122" s="4"/>
      <c r="P122" s="4"/>
      <c r="Q122" s="4"/>
      <c r="R122" s="4"/>
      <c r="S122" s="4"/>
      <c r="T122" s="4"/>
      <c r="U122" s="4"/>
      <c r="V122" s="4"/>
      <c r="W122" s="4"/>
      <c r="X122" s="4"/>
      <c r="Y122" s="4"/>
      <c r="Z122" s="4"/>
      <c r="AA122" s="4"/>
      <c r="AB122" s="4"/>
      <c r="AC122" s="3"/>
      <c r="AH122" s="2"/>
    </row>
    <row r="123" spans="1:34">
      <c r="AH123" s="2"/>
    </row>
    <row r="124" spans="1:34">
      <c r="K124" s="8"/>
      <c r="L124" s="8"/>
      <c r="M124" s="8"/>
      <c r="N124" s="8"/>
      <c r="O124" s="8"/>
      <c r="P124" s="8"/>
      <c r="Q124" s="8"/>
      <c r="R124" s="8"/>
      <c r="S124" s="8"/>
      <c r="T124" s="8"/>
      <c r="U124" s="8"/>
      <c r="V124" s="8"/>
      <c r="W124" s="8"/>
      <c r="AH124" s="2"/>
    </row>
    <row r="125" spans="1:34">
      <c r="AH125" s="2"/>
    </row>
    <row r="126" spans="1:34">
      <c r="AH126" s="2"/>
    </row>
    <row r="127" spans="1:34">
      <c r="AH127" s="2"/>
    </row>
    <row r="128" spans="1:34">
      <c r="AH128" s="2"/>
    </row>
    <row r="129" spans="34:34">
      <c r="AH129" s="2"/>
    </row>
    <row r="130" spans="34:34">
      <c r="AH130" s="2"/>
    </row>
    <row r="131" spans="34:34">
      <c r="AH131" s="2"/>
    </row>
    <row r="132" spans="34:34">
      <c r="AH132" s="2"/>
    </row>
    <row r="133" spans="34:34">
      <c r="AH133" s="2"/>
    </row>
    <row r="134" spans="34:34">
      <c r="AH134" s="2"/>
    </row>
    <row r="135" spans="34:34">
      <c r="AH135" s="2"/>
    </row>
    <row r="136" spans="34:34">
      <c r="AH136" s="2"/>
    </row>
    <row r="137" spans="34:34">
      <c r="AH137" s="2"/>
    </row>
    <row r="138" spans="34:34">
      <c r="AH138" s="2"/>
    </row>
    <row r="139" spans="34:34">
      <c r="AH139" s="2"/>
    </row>
    <row r="140" spans="34:34">
      <c r="AH140" s="2"/>
    </row>
    <row r="141" spans="34:34">
      <c r="AH141" s="2"/>
    </row>
    <row r="142" spans="34:34">
      <c r="AH142" s="2"/>
    </row>
    <row r="143" spans="34:34">
      <c r="AH143" s="2"/>
    </row>
    <row r="144" spans="34:34">
      <c r="AH144" s="2"/>
    </row>
    <row r="145" spans="34:34">
      <c r="AH145" s="2"/>
    </row>
    <row r="146" spans="34:34">
      <c r="AH146" s="2"/>
    </row>
    <row r="147" spans="34:34">
      <c r="AH147" s="2"/>
    </row>
    <row r="148" spans="34:34">
      <c r="AH148" s="2"/>
    </row>
    <row r="149" spans="34:34">
      <c r="AH149" s="2"/>
    </row>
    <row r="150" spans="34:34">
      <c r="AH150" s="2"/>
    </row>
    <row r="151" spans="34:34">
      <c r="AH151" s="2"/>
    </row>
    <row r="152" spans="34:34">
      <c r="AH152" s="2"/>
    </row>
    <row r="153" spans="34:34">
      <c r="AH153" s="2"/>
    </row>
    <row r="154" spans="34:34">
      <c r="AH154" s="2"/>
    </row>
    <row r="155" spans="34:34">
      <c r="AH155" s="2"/>
    </row>
    <row r="156" spans="34:34">
      <c r="AH156" s="2"/>
    </row>
    <row r="157" spans="34:34">
      <c r="AH157" s="2"/>
    </row>
    <row r="158" spans="34:34">
      <c r="AH158" s="2"/>
    </row>
    <row r="159" spans="34:34">
      <c r="AH159" s="2"/>
    </row>
    <row r="160" spans="34:34">
      <c r="AH160" s="2"/>
    </row>
    <row r="161" spans="34:34">
      <c r="AH161" s="2"/>
    </row>
    <row r="162" spans="34:34">
      <c r="AH162" s="2"/>
    </row>
    <row r="163" spans="34:34">
      <c r="AH163" s="2"/>
    </row>
    <row r="164" spans="34:34">
      <c r="AH164" s="2"/>
    </row>
    <row r="165" spans="34:34">
      <c r="AH165" s="2"/>
    </row>
    <row r="166" spans="34:34">
      <c r="AH166" s="2"/>
    </row>
    <row r="167" spans="34:34">
      <c r="AH167" s="2"/>
    </row>
    <row r="168" spans="34:34">
      <c r="AH168" s="2"/>
    </row>
    <row r="169" spans="34:34">
      <c r="AH169" s="2"/>
    </row>
    <row r="170" spans="34:34">
      <c r="AH170" s="2"/>
    </row>
    <row r="171" spans="34:34">
      <c r="AH171" s="2"/>
    </row>
    <row r="172" spans="34:34">
      <c r="AH172" s="2"/>
    </row>
    <row r="173" spans="34:34">
      <c r="AH173" s="2"/>
    </row>
    <row r="174" spans="34:34">
      <c r="AH174" s="2"/>
    </row>
    <row r="175" spans="34:34">
      <c r="AH175" s="2"/>
    </row>
    <row r="176" spans="34:34">
      <c r="AH176" s="2"/>
    </row>
    <row r="177" spans="34:34">
      <c r="AH177" s="2"/>
    </row>
    <row r="178" spans="34:34">
      <c r="AH178" s="2"/>
    </row>
    <row r="179" spans="34:34">
      <c r="AH179" s="2"/>
    </row>
    <row r="180" spans="34:34">
      <c r="AH180" s="2"/>
    </row>
    <row r="181" spans="34:34">
      <c r="AH181" s="2"/>
    </row>
    <row r="182" spans="34:34">
      <c r="AH182" s="2"/>
    </row>
    <row r="183" spans="34:34">
      <c r="AH183" s="2"/>
    </row>
    <row r="184" spans="34:34">
      <c r="AH184" s="2"/>
    </row>
    <row r="185" spans="34:34">
      <c r="AH185" s="2"/>
    </row>
    <row r="186" spans="34:34">
      <c r="AH186" s="2"/>
    </row>
    <row r="187" spans="34:34">
      <c r="AH187" s="2"/>
    </row>
    <row r="188" spans="34:34">
      <c r="AH188" s="2"/>
    </row>
    <row r="189" spans="34:34">
      <c r="AH189" s="2"/>
    </row>
    <row r="190" spans="34:34">
      <c r="AH190" s="2"/>
    </row>
    <row r="191" spans="34:34">
      <c r="AH191" s="2"/>
    </row>
    <row r="192" spans="34:34">
      <c r="AH192" s="2"/>
    </row>
    <row r="193" spans="34:34">
      <c r="AH193" s="2"/>
    </row>
    <row r="194" spans="34:34">
      <c r="AH194" s="2"/>
    </row>
    <row r="195" spans="34:34">
      <c r="AH195" s="2"/>
    </row>
    <row r="196" spans="34:34">
      <c r="AH196" s="2"/>
    </row>
    <row r="197" spans="34:34">
      <c r="AH197" s="2"/>
    </row>
    <row r="198" spans="34:34">
      <c r="AH198" s="2"/>
    </row>
    <row r="199" spans="34:34">
      <c r="AH199" s="2"/>
    </row>
    <row r="200" spans="34:34">
      <c r="AH200" s="2"/>
    </row>
    <row r="201" spans="34:34">
      <c r="AH201" s="2"/>
    </row>
    <row r="202" spans="34:34">
      <c r="AH202" s="2"/>
    </row>
    <row r="203" spans="34:34">
      <c r="AH203" s="2"/>
    </row>
    <row r="204" spans="34:34">
      <c r="AH204" s="2"/>
    </row>
    <row r="205" spans="34:34">
      <c r="AH205" s="2"/>
    </row>
    <row r="206" spans="34:34">
      <c r="AH206" s="2"/>
    </row>
    <row r="207" spans="34:34">
      <c r="AH207" s="2"/>
    </row>
    <row r="208" spans="34:34">
      <c r="AH208" s="2"/>
    </row>
    <row r="209" spans="34:34">
      <c r="AH209" s="2"/>
    </row>
    <row r="210" spans="34:34">
      <c r="AH210" s="2"/>
    </row>
    <row r="211" spans="34:34">
      <c r="AH211" s="2"/>
    </row>
    <row r="212" spans="34:34">
      <c r="AH212" s="2"/>
    </row>
    <row r="213" spans="34:34">
      <c r="AH213" s="2"/>
    </row>
    <row r="214" spans="34:34">
      <c r="AH214" s="2"/>
    </row>
    <row r="215" spans="34:34">
      <c r="AH215" s="2"/>
    </row>
    <row r="216" spans="34:34">
      <c r="AH216" s="2"/>
    </row>
    <row r="217" spans="34:34">
      <c r="AH217" s="2"/>
    </row>
    <row r="218" spans="34:34">
      <c r="AH218" s="2"/>
    </row>
    <row r="219" spans="34:34">
      <c r="AH219" s="2"/>
    </row>
    <row r="220" spans="34:34">
      <c r="AH220" s="2"/>
    </row>
    <row r="221" spans="34:34">
      <c r="AH221" s="2"/>
    </row>
    <row r="222" spans="34:34">
      <c r="AH222" s="2"/>
    </row>
    <row r="223" spans="34:34">
      <c r="AH223" s="2"/>
    </row>
    <row r="224" spans="34:34">
      <c r="AH224" s="2"/>
    </row>
    <row r="225" spans="34:34">
      <c r="AH225" s="2"/>
    </row>
    <row r="226" spans="34:34">
      <c r="AH226" s="2"/>
    </row>
    <row r="227" spans="34:34">
      <c r="AH227" s="2"/>
    </row>
    <row r="228" spans="34:34">
      <c r="AH228" s="2"/>
    </row>
    <row r="229" spans="34:34">
      <c r="AH229" s="2"/>
    </row>
    <row r="230" spans="34:34">
      <c r="AH230" s="2"/>
    </row>
    <row r="231" spans="34:34">
      <c r="AH231" s="2"/>
    </row>
    <row r="232" spans="34:34">
      <c r="AH232" s="2"/>
    </row>
    <row r="233" spans="34:34">
      <c r="AH233" s="2"/>
    </row>
    <row r="234" spans="34:34">
      <c r="AH234" s="2"/>
    </row>
    <row r="235" spans="34:34">
      <c r="AH235" s="2"/>
    </row>
    <row r="236" spans="34:34">
      <c r="AH236" s="2"/>
    </row>
    <row r="237" spans="34:34">
      <c r="AH237" s="2"/>
    </row>
    <row r="238" spans="34:34">
      <c r="AH238" s="2"/>
    </row>
    <row r="239" spans="34:34">
      <c r="AH239" s="2"/>
    </row>
    <row r="240" spans="34:34">
      <c r="AH240" s="2"/>
    </row>
    <row r="241" spans="34:34">
      <c r="AH241" s="2"/>
    </row>
    <row r="242" spans="34:34">
      <c r="AH242" s="2"/>
    </row>
    <row r="243" spans="34:34">
      <c r="AH243" s="2"/>
    </row>
    <row r="244" spans="34:34">
      <c r="AH244" s="2"/>
    </row>
    <row r="245" spans="34:34">
      <c r="AH245" s="2"/>
    </row>
    <row r="246" spans="34:34">
      <c r="AH246" s="2"/>
    </row>
    <row r="247" spans="34:34">
      <c r="AH247" s="2"/>
    </row>
    <row r="248" spans="34:34">
      <c r="AH248" s="2"/>
    </row>
    <row r="249" spans="34:34">
      <c r="AH249" s="2"/>
    </row>
    <row r="250" spans="34:34">
      <c r="AH250" s="2"/>
    </row>
    <row r="251" spans="34:34">
      <c r="AH251" s="2"/>
    </row>
    <row r="252" spans="34:34">
      <c r="AH252" s="2"/>
    </row>
    <row r="253" spans="34:34">
      <c r="AH253" s="2"/>
    </row>
    <row r="254" spans="34:34">
      <c r="AH254" s="2"/>
    </row>
    <row r="255" spans="34:34">
      <c r="AH255" s="2"/>
    </row>
    <row r="256" spans="34:34">
      <c r="AH256" s="2"/>
    </row>
    <row r="257" spans="34:34">
      <c r="AH257" s="2"/>
    </row>
    <row r="258" spans="34:34">
      <c r="AH258" s="2"/>
    </row>
    <row r="259" spans="34:34">
      <c r="AH259" s="2"/>
    </row>
    <row r="260" spans="34:34">
      <c r="AH260" s="2"/>
    </row>
    <row r="261" spans="34:34">
      <c r="AH261" s="2"/>
    </row>
    <row r="262" spans="34:34">
      <c r="AH262" s="2"/>
    </row>
    <row r="263" spans="34:34">
      <c r="AH263" s="2"/>
    </row>
    <row r="264" spans="34:34">
      <c r="AH264" s="2"/>
    </row>
    <row r="265" spans="34:34">
      <c r="AH265" s="2"/>
    </row>
    <row r="266" spans="34:34">
      <c r="AH266" s="2"/>
    </row>
    <row r="267" spans="34:34">
      <c r="AH267" s="2"/>
    </row>
    <row r="268" spans="34:34">
      <c r="AH268" s="2"/>
    </row>
    <row r="269" spans="34:34">
      <c r="AH269" s="2"/>
    </row>
    <row r="270" spans="34:34">
      <c r="AH270" s="2"/>
    </row>
    <row r="271" spans="34:34">
      <c r="AH271" s="2"/>
    </row>
    <row r="272" spans="34:34">
      <c r="AH272" s="2"/>
    </row>
    <row r="273" spans="34:34">
      <c r="AH273" s="2"/>
    </row>
    <row r="274" spans="34:34">
      <c r="AH274" s="2"/>
    </row>
    <row r="275" spans="34:34">
      <c r="AH275" s="2"/>
    </row>
    <row r="276" spans="34:34">
      <c r="AH276" s="2"/>
    </row>
    <row r="277" spans="34:34">
      <c r="AH277" s="2"/>
    </row>
    <row r="278" spans="34:34">
      <c r="AH278" s="2"/>
    </row>
    <row r="279" spans="34:34">
      <c r="AH279" s="2"/>
    </row>
    <row r="280" spans="34:34">
      <c r="AH280" s="2"/>
    </row>
    <row r="281" spans="34:34">
      <c r="AH281" s="2"/>
    </row>
    <row r="282" spans="34:34">
      <c r="AH282" s="2"/>
    </row>
    <row r="283" spans="34:34">
      <c r="AH283" s="2"/>
    </row>
    <row r="284" spans="34:34">
      <c r="AH284" s="2"/>
    </row>
    <row r="285" spans="34:34">
      <c r="AH285" s="2"/>
    </row>
    <row r="286" spans="34:34">
      <c r="AH286" s="2"/>
    </row>
    <row r="287" spans="34:34">
      <c r="AH287" s="2"/>
    </row>
    <row r="288" spans="34:34">
      <c r="AH288" s="2"/>
    </row>
    <row r="289" spans="34:34">
      <c r="AH289" s="2"/>
    </row>
    <row r="290" spans="34:34">
      <c r="AH290" s="2"/>
    </row>
    <row r="291" spans="34:34">
      <c r="AH291" s="2"/>
    </row>
    <row r="292" spans="34:34">
      <c r="AH292" s="2"/>
    </row>
    <row r="293" spans="34:34">
      <c r="AH293" s="2"/>
    </row>
    <row r="294" spans="34:34">
      <c r="AH294" s="2"/>
    </row>
    <row r="295" spans="34:34">
      <c r="AH295" s="2"/>
    </row>
    <row r="296" spans="34:34">
      <c r="AH296" s="2"/>
    </row>
    <row r="297" spans="34:34">
      <c r="AH297" s="2"/>
    </row>
    <row r="298" spans="34:34">
      <c r="AH298" s="2"/>
    </row>
    <row r="299" spans="34:34">
      <c r="AH299" s="2"/>
    </row>
    <row r="300" spans="34:34">
      <c r="AH300" s="2"/>
    </row>
    <row r="301" spans="34:34">
      <c r="AH301" s="2"/>
    </row>
    <row r="302" spans="34:34">
      <c r="AH302" s="2"/>
    </row>
    <row r="303" spans="34:34">
      <c r="AH303" s="2"/>
    </row>
    <row r="304" spans="34:34">
      <c r="AH304" s="2"/>
    </row>
    <row r="305" spans="34:34">
      <c r="AH305" s="2"/>
    </row>
    <row r="306" spans="34:34">
      <c r="AH306" s="2"/>
    </row>
    <row r="307" spans="34:34">
      <c r="AH307" s="2"/>
    </row>
    <row r="308" spans="34:34">
      <c r="AH308" s="2"/>
    </row>
    <row r="309" spans="34:34">
      <c r="AH309" s="2"/>
    </row>
    <row r="310" spans="34:34">
      <c r="AH310" s="2"/>
    </row>
    <row r="311" spans="34:34">
      <c r="AH311" s="2"/>
    </row>
    <row r="312" spans="34:34">
      <c r="AH312" s="2"/>
    </row>
    <row r="313" spans="34:34">
      <c r="AH313" s="2"/>
    </row>
    <row r="314" spans="34:34">
      <c r="AH314" s="2"/>
    </row>
    <row r="315" spans="34:34">
      <c r="AH315" s="2"/>
    </row>
    <row r="316" spans="34:34">
      <c r="AH316" s="2"/>
    </row>
    <row r="317" spans="34:34">
      <c r="AH317" s="2"/>
    </row>
    <row r="318" spans="34:34">
      <c r="AH318" s="2"/>
    </row>
    <row r="319" spans="34:34">
      <c r="AH319" s="2"/>
    </row>
    <row r="320" spans="34:34">
      <c r="AH320" s="2"/>
    </row>
    <row r="321" spans="34:34">
      <c r="AH321" s="2"/>
    </row>
    <row r="322" spans="34:34">
      <c r="AH322" s="2"/>
    </row>
    <row r="323" spans="34:34">
      <c r="AH323" s="2"/>
    </row>
    <row r="324" spans="34:34">
      <c r="AH324" s="2"/>
    </row>
    <row r="325" spans="34:34">
      <c r="AH325" s="2"/>
    </row>
    <row r="326" spans="34:34">
      <c r="AH326" s="2"/>
    </row>
    <row r="327" spans="34:34">
      <c r="AH327" s="2"/>
    </row>
    <row r="328" spans="34:34">
      <c r="AH328" s="2"/>
    </row>
    <row r="329" spans="34:34">
      <c r="AH329" s="2"/>
    </row>
    <row r="330" spans="34:34">
      <c r="AH330" s="2"/>
    </row>
    <row r="331" spans="34:34">
      <c r="AH331" s="2"/>
    </row>
    <row r="332" spans="34:34">
      <c r="AH332" s="2"/>
    </row>
    <row r="333" spans="34:34">
      <c r="AH333" s="2"/>
    </row>
    <row r="334" spans="34:34">
      <c r="AH334" s="2"/>
    </row>
    <row r="335" spans="34:34">
      <c r="AH335" s="2"/>
    </row>
    <row r="336" spans="34:34">
      <c r="AH336" s="2"/>
    </row>
    <row r="337" spans="34:34">
      <c r="AH337" s="2"/>
    </row>
    <row r="338" spans="34:34">
      <c r="AH338" s="2"/>
    </row>
    <row r="339" spans="34:34">
      <c r="AH339" s="2"/>
    </row>
    <row r="340" spans="34:34">
      <c r="AH340" s="2"/>
    </row>
    <row r="341" spans="34:34">
      <c r="AH341" s="2"/>
    </row>
    <row r="342" spans="34:34">
      <c r="AH342" s="2"/>
    </row>
    <row r="343" spans="34:34">
      <c r="AH343" s="2"/>
    </row>
    <row r="344" spans="34:34">
      <c r="AH344" s="2"/>
    </row>
    <row r="345" spans="34:34">
      <c r="AH345" s="2"/>
    </row>
    <row r="346" spans="34:34">
      <c r="AH346" s="2"/>
    </row>
    <row r="347" spans="34:34">
      <c r="AH347" s="2"/>
    </row>
    <row r="348" spans="34:34">
      <c r="AH348" s="2"/>
    </row>
    <row r="349" spans="34:34">
      <c r="AH349" s="2"/>
    </row>
    <row r="350" spans="34:34">
      <c r="AH350" s="2"/>
    </row>
    <row r="351" spans="34:34">
      <c r="AH351" s="2"/>
    </row>
    <row r="352" spans="34:34">
      <c r="AH352" s="2"/>
    </row>
    <row r="353" spans="34:34">
      <c r="AH353" s="2"/>
    </row>
    <row r="354" spans="34:34">
      <c r="AH354" s="2"/>
    </row>
    <row r="355" spans="34:34">
      <c r="AH355" s="2"/>
    </row>
    <row r="356" spans="34:34">
      <c r="AH356" s="2"/>
    </row>
    <row r="357" spans="34:34">
      <c r="AH357" s="2"/>
    </row>
    <row r="358" spans="34:34">
      <c r="AH358" s="2"/>
    </row>
    <row r="359" spans="34:34">
      <c r="AH359" s="2"/>
    </row>
    <row r="360" spans="34:34">
      <c r="AH360" s="2"/>
    </row>
    <row r="361" spans="34:34">
      <c r="AH361" s="2"/>
    </row>
    <row r="362" spans="34:34">
      <c r="AH362" s="2"/>
    </row>
    <row r="363" spans="34:34">
      <c r="AH363" s="2"/>
    </row>
    <row r="364" spans="34:34">
      <c r="AH364" s="2"/>
    </row>
    <row r="365" spans="34:34">
      <c r="AH365" s="2"/>
    </row>
    <row r="366" spans="34:34">
      <c r="AH366" s="2"/>
    </row>
    <row r="367" spans="34:34">
      <c r="AH367" s="2"/>
    </row>
    <row r="368" spans="34:34">
      <c r="AH368" s="2"/>
    </row>
    <row r="369" spans="34:34">
      <c r="AH369" s="2"/>
    </row>
    <row r="370" spans="34:34">
      <c r="AH370" s="2"/>
    </row>
    <row r="371" spans="34:34">
      <c r="AH371" s="2"/>
    </row>
    <row r="372" spans="34:34">
      <c r="AH372" s="2"/>
    </row>
    <row r="373" spans="34:34">
      <c r="AH373" s="2"/>
    </row>
    <row r="374" spans="34:34">
      <c r="AH374" s="2"/>
    </row>
    <row r="375" spans="34:34">
      <c r="AH375" s="2"/>
    </row>
    <row r="376" spans="34:34">
      <c r="AH376" s="2"/>
    </row>
    <row r="377" spans="34:34">
      <c r="AH377" s="2"/>
    </row>
    <row r="378" spans="34:34">
      <c r="AH378" s="2"/>
    </row>
    <row r="379" spans="34:34">
      <c r="AH379" s="2"/>
    </row>
    <row r="380" spans="34:34">
      <c r="AH380" s="2"/>
    </row>
    <row r="381" spans="34:34">
      <c r="AH381" s="2"/>
    </row>
    <row r="382" spans="34:34">
      <c r="AH382" s="2"/>
    </row>
    <row r="383" spans="34:34">
      <c r="AH383" s="2"/>
    </row>
    <row r="384" spans="34:34">
      <c r="AH384" s="2"/>
    </row>
    <row r="385" spans="34:34">
      <c r="AH385" s="2"/>
    </row>
    <row r="386" spans="34:34">
      <c r="AH386" s="2"/>
    </row>
    <row r="387" spans="34:34">
      <c r="AH387" s="2"/>
    </row>
    <row r="388" spans="34:34">
      <c r="AH388" s="2"/>
    </row>
    <row r="389" spans="34:34">
      <c r="AH389" s="2"/>
    </row>
    <row r="390" spans="34:34">
      <c r="AH390" s="2"/>
    </row>
    <row r="391" spans="34:34">
      <c r="AH391" s="2"/>
    </row>
    <row r="392" spans="34:34">
      <c r="AH392" s="2"/>
    </row>
    <row r="393" spans="34:34">
      <c r="AH393" s="2"/>
    </row>
    <row r="394" spans="34:34">
      <c r="AH394" s="2"/>
    </row>
    <row r="395" spans="34:34">
      <c r="AH395" s="2"/>
    </row>
    <row r="396" spans="34:34">
      <c r="AH396" s="2"/>
    </row>
    <row r="397" spans="34:34">
      <c r="AH397" s="2"/>
    </row>
    <row r="398" spans="34:34">
      <c r="AH398" s="2"/>
    </row>
    <row r="399" spans="34:34">
      <c r="AH399" s="2"/>
    </row>
    <row r="400" spans="34:34">
      <c r="AH400" s="2"/>
    </row>
    <row r="401" spans="34:34">
      <c r="AH401" s="2"/>
    </row>
    <row r="402" spans="34:34">
      <c r="AH402" s="2"/>
    </row>
    <row r="403" spans="34:34">
      <c r="AH403" s="2"/>
    </row>
    <row r="404" spans="34:34">
      <c r="AH404" s="2"/>
    </row>
    <row r="405" spans="34:34">
      <c r="AH405" s="2"/>
    </row>
    <row r="406" spans="34:34">
      <c r="AH406" s="2"/>
    </row>
    <row r="407" spans="34:34">
      <c r="AH407" s="2"/>
    </row>
    <row r="408" spans="34:34">
      <c r="AH408" s="2"/>
    </row>
    <row r="409" spans="34:34">
      <c r="AH409" s="2"/>
    </row>
    <row r="410" spans="34:34">
      <c r="AH410" s="2"/>
    </row>
    <row r="411" spans="34:34">
      <c r="AH411" s="2"/>
    </row>
    <row r="412" spans="34:34">
      <c r="AH412" s="2"/>
    </row>
    <row r="413" spans="34:34">
      <c r="AH413" s="2"/>
    </row>
    <row r="414" spans="34:34">
      <c r="AH414" s="2"/>
    </row>
    <row r="415" spans="34:34">
      <c r="AH415" s="2"/>
    </row>
    <row r="416" spans="34:34">
      <c r="AH416" s="2"/>
    </row>
    <row r="417" spans="34:34">
      <c r="AH417" s="2"/>
    </row>
    <row r="418" spans="34:34">
      <c r="AH418" s="2"/>
    </row>
    <row r="419" spans="34:34">
      <c r="AH419" s="2"/>
    </row>
    <row r="420" spans="34:34">
      <c r="AH420" s="2"/>
    </row>
    <row r="421" spans="34:34">
      <c r="AH421" s="2"/>
    </row>
    <row r="422" spans="34:34">
      <c r="AH422" s="2"/>
    </row>
    <row r="423" spans="34:34">
      <c r="AH423" s="2"/>
    </row>
    <row r="424" spans="34:34">
      <c r="AH424" s="2"/>
    </row>
    <row r="425" spans="34:34">
      <c r="AH425" s="2"/>
    </row>
    <row r="426" spans="34:34">
      <c r="AH426" s="2"/>
    </row>
    <row r="427" spans="34:34">
      <c r="AH427" s="2"/>
    </row>
    <row r="428" spans="34:34">
      <c r="AH428" s="2"/>
    </row>
    <row r="429" spans="34:34">
      <c r="AH429" s="2"/>
    </row>
    <row r="430" spans="34:34">
      <c r="AH430" s="2"/>
    </row>
    <row r="431" spans="34:34">
      <c r="AH431" s="2"/>
    </row>
    <row r="432" spans="34:34">
      <c r="AH432" s="2"/>
    </row>
    <row r="433" spans="34:34">
      <c r="AH433" s="2"/>
    </row>
    <row r="434" spans="34:34">
      <c r="AH434" s="2"/>
    </row>
    <row r="435" spans="34:34">
      <c r="AH435" s="2"/>
    </row>
    <row r="436" spans="34:34">
      <c r="AH436" s="2"/>
    </row>
    <row r="437" spans="34:34">
      <c r="AH437" s="2"/>
    </row>
    <row r="438" spans="34:34">
      <c r="AH438" s="2"/>
    </row>
    <row r="439" spans="34:34">
      <c r="AH439" s="2"/>
    </row>
    <row r="440" spans="34:34">
      <c r="AH440" s="2"/>
    </row>
    <row r="441" spans="34:34">
      <c r="AH441" s="2"/>
    </row>
    <row r="442" spans="34:34">
      <c r="AH442" s="2"/>
    </row>
    <row r="443" spans="34:34">
      <c r="AH443" s="2"/>
    </row>
    <row r="444" spans="34:34">
      <c r="AH444" s="2"/>
    </row>
    <row r="445" spans="34:34">
      <c r="AH445" s="2"/>
    </row>
    <row r="446" spans="34:34">
      <c r="AH446" s="2"/>
    </row>
    <row r="447" spans="34:34">
      <c r="AH447" s="2"/>
    </row>
    <row r="448" spans="34:34">
      <c r="AH448" s="2"/>
    </row>
    <row r="449" spans="34:34">
      <c r="AH449" s="2"/>
    </row>
    <row r="450" spans="34:34">
      <c r="AH450" s="2"/>
    </row>
    <row r="451" spans="34:34">
      <c r="AH451" s="2"/>
    </row>
    <row r="452" spans="34:34">
      <c r="AH452" s="2"/>
    </row>
    <row r="453" spans="34:34">
      <c r="AH453" s="2"/>
    </row>
    <row r="454" spans="34:34">
      <c r="AH454" s="2"/>
    </row>
    <row r="455" spans="34:34">
      <c r="AH455" s="2"/>
    </row>
    <row r="456" spans="34:34">
      <c r="AH456" s="2"/>
    </row>
    <row r="457" spans="34:34">
      <c r="AH457" s="2"/>
    </row>
    <row r="458" spans="34:34">
      <c r="AH458" s="2"/>
    </row>
    <row r="459" spans="34:34">
      <c r="AH459" s="2"/>
    </row>
    <row r="460" spans="34:34">
      <c r="AH460" s="2"/>
    </row>
    <row r="461" spans="34:34">
      <c r="AH461" s="2"/>
    </row>
    <row r="462" spans="34:34">
      <c r="AH462" s="2"/>
    </row>
    <row r="463" spans="34:34">
      <c r="AH463" s="2"/>
    </row>
    <row r="464" spans="34:34">
      <c r="AH464" s="2"/>
    </row>
    <row r="465" spans="34:34">
      <c r="AH465" s="2"/>
    </row>
    <row r="466" spans="34:34">
      <c r="AH466" s="2"/>
    </row>
    <row r="467" spans="34:34">
      <c r="AH467" s="2"/>
    </row>
    <row r="468" spans="34:34">
      <c r="AH468" s="2"/>
    </row>
    <row r="469" spans="34:34">
      <c r="AH469" s="2"/>
    </row>
    <row r="470" spans="34:34">
      <c r="AH470" s="2"/>
    </row>
    <row r="471" spans="34:34">
      <c r="AH471" s="2"/>
    </row>
    <row r="472" spans="34:34">
      <c r="AH472" s="2"/>
    </row>
    <row r="473" spans="34:34">
      <c r="AH473" s="2"/>
    </row>
    <row r="474" spans="34:34">
      <c r="AH474" s="2"/>
    </row>
    <row r="475" spans="34:34">
      <c r="AH475" s="2"/>
    </row>
    <row r="476" spans="34:34">
      <c r="AH476" s="2"/>
    </row>
    <row r="477" spans="34:34">
      <c r="AH477" s="2"/>
    </row>
    <row r="478" spans="34:34">
      <c r="AH478" s="2"/>
    </row>
    <row r="479" spans="34:34">
      <c r="AH479" s="2"/>
    </row>
    <row r="480" spans="34:34">
      <c r="AH480" s="2"/>
    </row>
    <row r="481" spans="34:34">
      <c r="AH481" s="2"/>
    </row>
    <row r="482" spans="34:34">
      <c r="AH482" s="2"/>
    </row>
    <row r="483" spans="34:34">
      <c r="AH483" s="2"/>
    </row>
    <row r="484" spans="34:34">
      <c r="AH484" s="2"/>
    </row>
    <row r="485" spans="34:34">
      <c r="AH485" s="2"/>
    </row>
    <row r="486" spans="34:34">
      <c r="AH486" s="2"/>
    </row>
    <row r="487" spans="34:34">
      <c r="AH487" s="2"/>
    </row>
    <row r="488" spans="34:34">
      <c r="AH488" s="2"/>
    </row>
    <row r="489" spans="34:34">
      <c r="AH489" s="2"/>
    </row>
    <row r="490" spans="34:34">
      <c r="AH490" s="2"/>
    </row>
    <row r="491" spans="34:34">
      <c r="AH491" s="2"/>
    </row>
    <row r="492" spans="34:34">
      <c r="AH492" s="2"/>
    </row>
    <row r="493" spans="34:34">
      <c r="AH493" s="2"/>
    </row>
    <row r="494" spans="34:34">
      <c r="AH494" s="2"/>
    </row>
    <row r="495" spans="34:34">
      <c r="AH495" s="2"/>
    </row>
    <row r="496" spans="34:34">
      <c r="AH496" s="2"/>
    </row>
    <row r="497" spans="34:34">
      <c r="AH497" s="2"/>
    </row>
    <row r="498" spans="34:34">
      <c r="AH498" s="2"/>
    </row>
    <row r="499" spans="34:34">
      <c r="AH499" s="2"/>
    </row>
    <row r="500" spans="34:34">
      <c r="AH500" s="2"/>
    </row>
    <row r="501" spans="34:34">
      <c r="AH501" s="2"/>
    </row>
    <row r="502" spans="34:34">
      <c r="AH502" s="2"/>
    </row>
    <row r="503" spans="34:34">
      <c r="AH503" s="2"/>
    </row>
    <row r="504" spans="34:34">
      <c r="AH504" s="2"/>
    </row>
    <row r="505" spans="34:34">
      <c r="AH505" s="2"/>
    </row>
    <row r="506" spans="34:34">
      <c r="AH506" s="2"/>
    </row>
    <row r="507" spans="34:34">
      <c r="AH507" s="2"/>
    </row>
    <row r="508" spans="34:34">
      <c r="AH508" s="2"/>
    </row>
    <row r="509" spans="34:34">
      <c r="AH509" s="2"/>
    </row>
    <row r="510" spans="34:34">
      <c r="AH510" s="2"/>
    </row>
    <row r="511" spans="34:34">
      <c r="AH511" s="2"/>
    </row>
    <row r="512" spans="34:34">
      <c r="AH512" s="2"/>
    </row>
    <row r="513" spans="34:34">
      <c r="AH513" s="2"/>
    </row>
    <row r="514" spans="34:34">
      <c r="AH514" s="2"/>
    </row>
    <row r="515" spans="34:34">
      <c r="AH515" s="2"/>
    </row>
    <row r="516" spans="34:34">
      <c r="AH516" s="2"/>
    </row>
    <row r="517" spans="34:34">
      <c r="AH517" s="2"/>
    </row>
    <row r="518" spans="34:34">
      <c r="AH518" s="2"/>
    </row>
    <row r="519" spans="34:34">
      <c r="AH519" s="2"/>
    </row>
    <row r="520" spans="34:34">
      <c r="AH520" s="2"/>
    </row>
    <row r="521" spans="34:34">
      <c r="AH521" s="2"/>
    </row>
    <row r="522" spans="34:34">
      <c r="AH522" s="2"/>
    </row>
    <row r="523" spans="34:34">
      <c r="AH523" s="2"/>
    </row>
    <row r="524" spans="34:34">
      <c r="AH524" s="2"/>
    </row>
    <row r="525" spans="34:34">
      <c r="AH525" s="2"/>
    </row>
    <row r="526" spans="34:34">
      <c r="AH526" s="2"/>
    </row>
    <row r="527" spans="34:34">
      <c r="AH527" s="2"/>
    </row>
    <row r="528" spans="34:34">
      <c r="AH528" s="2"/>
    </row>
    <row r="529" spans="34:34">
      <c r="AH529" s="2"/>
    </row>
    <row r="530" spans="34:34">
      <c r="AH530" s="2"/>
    </row>
    <row r="531" spans="34:34">
      <c r="AH531" s="2"/>
    </row>
    <row r="532" spans="34:34">
      <c r="AH532" s="2"/>
    </row>
    <row r="533" spans="34:34">
      <c r="AH533" s="2"/>
    </row>
    <row r="534" spans="34:34">
      <c r="AH534" s="2"/>
    </row>
    <row r="535" spans="34:34">
      <c r="AH535" s="2"/>
    </row>
    <row r="536" spans="34:34">
      <c r="AH536" s="2"/>
    </row>
    <row r="537" spans="34:34">
      <c r="AH537" s="2"/>
    </row>
    <row r="538" spans="34:34">
      <c r="AH538" s="2"/>
    </row>
    <row r="539" spans="34:34">
      <c r="AH539" s="2"/>
    </row>
    <row r="540" spans="34:34">
      <c r="AH540" s="2"/>
    </row>
    <row r="541" spans="34:34">
      <c r="AH541" s="2"/>
    </row>
    <row r="542" spans="34:34">
      <c r="AH542" s="2"/>
    </row>
    <row r="543" spans="34:34">
      <c r="AH543" s="2"/>
    </row>
    <row r="544" spans="34:34">
      <c r="AH544" s="2"/>
    </row>
    <row r="545" spans="34:34">
      <c r="AH545" s="2"/>
    </row>
    <row r="546" spans="34:34">
      <c r="AH546" s="2"/>
    </row>
    <row r="547" spans="34:34">
      <c r="AH547" s="2"/>
    </row>
    <row r="548" spans="34:34">
      <c r="AH548" s="2"/>
    </row>
    <row r="549" spans="34:34">
      <c r="AH549" s="2"/>
    </row>
    <row r="550" spans="34:34">
      <c r="AH550" s="2"/>
    </row>
    <row r="551" spans="34:34">
      <c r="AH551" s="2"/>
    </row>
    <row r="552" spans="34:34">
      <c r="AH552" s="2"/>
    </row>
    <row r="553" spans="34:34">
      <c r="AH553" s="2"/>
    </row>
    <row r="554" spans="34:34">
      <c r="AH554" s="2"/>
    </row>
    <row r="555" spans="34:34">
      <c r="AH555" s="2"/>
    </row>
    <row r="556" spans="34:34">
      <c r="AH556" s="2"/>
    </row>
    <row r="557" spans="34:34">
      <c r="AH557" s="2"/>
    </row>
    <row r="558" spans="34:34">
      <c r="AH558" s="2"/>
    </row>
    <row r="559" spans="34:34">
      <c r="AH559" s="2"/>
    </row>
    <row r="560" spans="34:34">
      <c r="AH560" s="2"/>
    </row>
    <row r="561" spans="34:34">
      <c r="AH561" s="2"/>
    </row>
    <row r="562" spans="34:34">
      <c r="AH562" s="2"/>
    </row>
    <row r="563" spans="34:34">
      <c r="AH563" s="2"/>
    </row>
    <row r="564" spans="34:34">
      <c r="AH564" s="2"/>
    </row>
    <row r="565" spans="34:34">
      <c r="AH565" s="2"/>
    </row>
    <row r="566" spans="34:34">
      <c r="AH566" s="2"/>
    </row>
    <row r="567" spans="34:34">
      <c r="AH567" s="2"/>
    </row>
    <row r="568" spans="34:34">
      <c r="AH568" s="2"/>
    </row>
    <row r="569" spans="34:34">
      <c r="AH569" s="2"/>
    </row>
    <row r="570" spans="34:34">
      <c r="AH570" s="2"/>
    </row>
    <row r="571" spans="34:34">
      <c r="AH571" s="2"/>
    </row>
    <row r="572" spans="34:34">
      <c r="AH572" s="2"/>
    </row>
    <row r="573" spans="34:34">
      <c r="AH573" s="2"/>
    </row>
    <row r="574" spans="34:34">
      <c r="AH574" s="2"/>
    </row>
    <row r="575" spans="34:34">
      <c r="AH575" s="2"/>
    </row>
    <row r="576" spans="34:34">
      <c r="AH576" s="2"/>
    </row>
    <row r="577" spans="34:34">
      <c r="AH577" s="2"/>
    </row>
    <row r="578" spans="34:34">
      <c r="AH578" s="2"/>
    </row>
    <row r="579" spans="34:34">
      <c r="AH579" s="2"/>
    </row>
    <row r="580" spans="34:34">
      <c r="AH580" s="2"/>
    </row>
    <row r="581" spans="34:34">
      <c r="AH581" s="2"/>
    </row>
    <row r="582" spans="34:34">
      <c r="AH582" s="2"/>
    </row>
    <row r="583" spans="34:34">
      <c r="AH583" s="2"/>
    </row>
    <row r="584" spans="34:34">
      <c r="AH584" s="2"/>
    </row>
    <row r="585" spans="34:34">
      <c r="AH585" s="2"/>
    </row>
    <row r="586" spans="34:34">
      <c r="AH586" s="2"/>
    </row>
    <row r="587" spans="34:34">
      <c r="AH587" s="2"/>
    </row>
    <row r="588" spans="34:34">
      <c r="AH588" s="2"/>
    </row>
    <row r="589" spans="34:34">
      <c r="AH589" s="2"/>
    </row>
    <row r="590" spans="34:34">
      <c r="AH590" s="2"/>
    </row>
    <row r="591" spans="34:34">
      <c r="AH591" s="2"/>
    </row>
    <row r="592" spans="34:34">
      <c r="AH592" s="2"/>
    </row>
    <row r="593" spans="34:34">
      <c r="AH593" s="2"/>
    </row>
    <row r="594" spans="34:34">
      <c r="AH594" s="2"/>
    </row>
    <row r="595" spans="34:34">
      <c r="AH595" s="2"/>
    </row>
    <row r="596" spans="34:34">
      <c r="AH596" s="2"/>
    </row>
    <row r="597" spans="34:34">
      <c r="AH597" s="2"/>
    </row>
    <row r="598" spans="34:34">
      <c r="AH598" s="2"/>
    </row>
    <row r="599" spans="34:34">
      <c r="AH599" s="2"/>
    </row>
    <row r="600" spans="34:34">
      <c r="AH600" s="2"/>
    </row>
    <row r="601" spans="34:34">
      <c r="AH601" s="2"/>
    </row>
    <row r="602" spans="34:34">
      <c r="AH602" s="2"/>
    </row>
    <row r="603" spans="34:34">
      <c r="AH603" s="2"/>
    </row>
    <row r="604" spans="34:34">
      <c r="AH604" s="2"/>
    </row>
    <row r="605" spans="34:34">
      <c r="AH605" s="2"/>
    </row>
    <row r="606" spans="34:34">
      <c r="AH606" s="2"/>
    </row>
    <row r="607" spans="34:34">
      <c r="AH607" s="2"/>
    </row>
    <row r="608" spans="34:34">
      <c r="AH608" s="2"/>
    </row>
    <row r="609" spans="34:34">
      <c r="AH609" s="2"/>
    </row>
    <row r="610" spans="34:34">
      <c r="AH610" s="2"/>
    </row>
    <row r="611" spans="34:34">
      <c r="AH611" s="2"/>
    </row>
    <row r="612" spans="34:34">
      <c r="AH612" s="2"/>
    </row>
    <row r="613" spans="34:34">
      <c r="AH613" s="2"/>
    </row>
    <row r="614" spans="34:34">
      <c r="AH614" s="2"/>
    </row>
    <row r="615" spans="34:34">
      <c r="AH615" s="2"/>
    </row>
    <row r="616" spans="34:34">
      <c r="AH616" s="2"/>
    </row>
    <row r="617" spans="34:34">
      <c r="AH617" s="2"/>
    </row>
    <row r="618" spans="34:34">
      <c r="AH618" s="2"/>
    </row>
    <row r="619" spans="34:34">
      <c r="AH619" s="2"/>
    </row>
    <row r="620" spans="34:34">
      <c r="AH620" s="2"/>
    </row>
    <row r="621" spans="34:34">
      <c r="AH621" s="2"/>
    </row>
    <row r="622" spans="34:34">
      <c r="AH622" s="2"/>
    </row>
    <row r="623" spans="34:34">
      <c r="AH623" s="2"/>
    </row>
    <row r="624" spans="34:34">
      <c r="AH624" s="2"/>
    </row>
    <row r="625" spans="34:34">
      <c r="AH625" s="2"/>
    </row>
    <row r="626" spans="34:34">
      <c r="AH626" s="2"/>
    </row>
    <row r="627" spans="34:34">
      <c r="AH627" s="2"/>
    </row>
    <row r="628" spans="34:34">
      <c r="AH628" s="2"/>
    </row>
    <row r="629" spans="34:34">
      <c r="AH629" s="2"/>
    </row>
    <row r="630" spans="34:34">
      <c r="AH630" s="2"/>
    </row>
    <row r="631" spans="34:34">
      <c r="AH631" s="2"/>
    </row>
    <row r="632" spans="34:34">
      <c r="AH632" s="2"/>
    </row>
    <row r="633" spans="34:34">
      <c r="AH633" s="2"/>
    </row>
    <row r="634" spans="34:34">
      <c r="AH634" s="2"/>
    </row>
    <row r="635" spans="34:34">
      <c r="AH635" s="2"/>
    </row>
    <row r="636" spans="34:34">
      <c r="AH636" s="2"/>
    </row>
    <row r="637" spans="34:34">
      <c r="AH637" s="2"/>
    </row>
    <row r="638" spans="34:34">
      <c r="AH638" s="2"/>
    </row>
    <row r="639" spans="34:34">
      <c r="AH639" s="2"/>
    </row>
    <row r="640" spans="34:34">
      <c r="AH640" s="2"/>
    </row>
    <row r="641" spans="34:34">
      <c r="AH641" s="2"/>
    </row>
    <row r="642" spans="34:34">
      <c r="AH642" s="2"/>
    </row>
    <row r="643" spans="34:34">
      <c r="AH643" s="2"/>
    </row>
    <row r="644" spans="34:34">
      <c r="AH644" s="2"/>
    </row>
    <row r="645" spans="34:34">
      <c r="AH645" s="2"/>
    </row>
    <row r="646" spans="34:34">
      <c r="AH646" s="2"/>
    </row>
    <row r="647" spans="34:34">
      <c r="AH647" s="2"/>
    </row>
    <row r="648" spans="34:34">
      <c r="AH648" s="2"/>
    </row>
    <row r="649" spans="34:34">
      <c r="AH649" s="2"/>
    </row>
    <row r="650" spans="34:34">
      <c r="AH650" s="2"/>
    </row>
    <row r="651" spans="34:34">
      <c r="AH651" s="2"/>
    </row>
    <row r="652" spans="34:34">
      <c r="AH652" s="2"/>
    </row>
    <row r="653" spans="34:34">
      <c r="AH653" s="2"/>
    </row>
    <row r="654" spans="34:34">
      <c r="AH654" s="2"/>
    </row>
    <row r="655" spans="34:34">
      <c r="AH655" s="2"/>
    </row>
    <row r="656" spans="34:34">
      <c r="AH656" s="2"/>
    </row>
    <row r="657" spans="34:34">
      <c r="AH657" s="2"/>
    </row>
    <row r="658" spans="34:34">
      <c r="AH658" s="2"/>
    </row>
    <row r="659" spans="34:34">
      <c r="AH659" s="2"/>
    </row>
    <row r="660" spans="34:34">
      <c r="AH660" s="2"/>
    </row>
    <row r="661" spans="34:34">
      <c r="AH661" s="2"/>
    </row>
    <row r="662" spans="34:34">
      <c r="AH662" s="2"/>
    </row>
    <row r="663" spans="34:34">
      <c r="AH663" s="2"/>
    </row>
    <row r="664" spans="34:34">
      <c r="AH664" s="2"/>
    </row>
    <row r="665" spans="34:34">
      <c r="AH665" s="2"/>
    </row>
    <row r="666" spans="34:34">
      <c r="AH666" s="2"/>
    </row>
    <row r="667" spans="34:34">
      <c r="AH667" s="2"/>
    </row>
    <row r="668" spans="34:34">
      <c r="AH668" s="2"/>
    </row>
    <row r="669" spans="34:34">
      <c r="AH669" s="2"/>
    </row>
    <row r="670" spans="34:34">
      <c r="AH670" s="2"/>
    </row>
    <row r="671" spans="34:34">
      <c r="AH671" s="2"/>
    </row>
    <row r="672" spans="34:34">
      <c r="AH672" s="2"/>
    </row>
    <row r="673" spans="34:34">
      <c r="AH673" s="2"/>
    </row>
    <row r="674" spans="34:34">
      <c r="AH674" s="2"/>
    </row>
    <row r="675" spans="34:34">
      <c r="AH675" s="2"/>
    </row>
    <row r="676" spans="34:34">
      <c r="AH676" s="2"/>
    </row>
    <row r="677" spans="34:34">
      <c r="AH677" s="2"/>
    </row>
    <row r="678" spans="34:34">
      <c r="AH678" s="2"/>
    </row>
    <row r="679" spans="34:34">
      <c r="AH679" s="2"/>
    </row>
    <row r="680" spans="34:34">
      <c r="AH680" s="2"/>
    </row>
    <row r="681" spans="34:34">
      <c r="AH681" s="2"/>
    </row>
    <row r="682" spans="34:34">
      <c r="AH682" s="2"/>
    </row>
    <row r="683" spans="34:34">
      <c r="AH683" s="2"/>
    </row>
    <row r="684" spans="34:34">
      <c r="AH684" s="2"/>
    </row>
    <row r="685" spans="34:34">
      <c r="AH685" s="2"/>
    </row>
    <row r="686" spans="34:34">
      <c r="AH686" s="2"/>
    </row>
    <row r="687" spans="34:34">
      <c r="AH687" s="2"/>
    </row>
    <row r="688" spans="34:34">
      <c r="AH688" s="2"/>
    </row>
    <row r="689" spans="34:34">
      <c r="AH689" s="2"/>
    </row>
    <row r="690" spans="34:34">
      <c r="AH690" s="2"/>
    </row>
    <row r="691" spans="34:34">
      <c r="AH691" s="2"/>
    </row>
    <row r="692" spans="34:34">
      <c r="AH692" s="2"/>
    </row>
    <row r="693" spans="34:34">
      <c r="AH693" s="2"/>
    </row>
    <row r="694" spans="34:34">
      <c r="AH694" s="2"/>
    </row>
    <row r="695" spans="34:34">
      <c r="AH695" s="2"/>
    </row>
    <row r="696" spans="34:34">
      <c r="AH696" s="2"/>
    </row>
    <row r="697" spans="34:34">
      <c r="AH697" s="2"/>
    </row>
    <row r="698" spans="34:34">
      <c r="AH698" s="2"/>
    </row>
    <row r="699" spans="34:34">
      <c r="AH699" s="2"/>
    </row>
    <row r="700" spans="34:34">
      <c r="AH700" s="2"/>
    </row>
    <row r="701" spans="34:34">
      <c r="AH701" s="2"/>
    </row>
    <row r="702" spans="34:34">
      <c r="AH702" s="2"/>
    </row>
    <row r="703" spans="34:34">
      <c r="AH703" s="2"/>
    </row>
    <row r="704" spans="34:34">
      <c r="AH704" s="2"/>
    </row>
    <row r="705" spans="34:34">
      <c r="AH705" s="2"/>
    </row>
    <row r="706" spans="34:34">
      <c r="AH706" s="2"/>
    </row>
    <row r="707" spans="34:34">
      <c r="AH707" s="2"/>
    </row>
    <row r="708" spans="34:34">
      <c r="AH708" s="2"/>
    </row>
    <row r="709" spans="34:34">
      <c r="AH709" s="2"/>
    </row>
    <row r="710" spans="34:34">
      <c r="AH710" s="2"/>
    </row>
    <row r="711" spans="34:34">
      <c r="AH711" s="2"/>
    </row>
    <row r="712" spans="34:34">
      <c r="AH712" s="2"/>
    </row>
    <row r="713" spans="34:34">
      <c r="AH713" s="2"/>
    </row>
    <row r="714" spans="34:34">
      <c r="AH714" s="2"/>
    </row>
    <row r="715" spans="34:34">
      <c r="AH715" s="2"/>
    </row>
    <row r="716" spans="34:34">
      <c r="AH716" s="2"/>
    </row>
    <row r="717" spans="34:34">
      <c r="AH717" s="2"/>
    </row>
    <row r="718" spans="34:34">
      <c r="AH718" s="2"/>
    </row>
    <row r="719" spans="34:34">
      <c r="AH719" s="2"/>
    </row>
    <row r="720" spans="34:34">
      <c r="AH720" s="2"/>
    </row>
    <row r="721" spans="34:34">
      <c r="AH721" s="2"/>
    </row>
    <row r="722" spans="34:34">
      <c r="AH722" s="2"/>
    </row>
    <row r="723" spans="34:34">
      <c r="AH723" s="2"/>
    </row>
    <row r="724" spans="34:34">
      <c r="AH724" s="2"/>
    </row>
    <row r="725" spans="34:34">
      <c r="AH725" s="2"/>
    </row>
    <row r="726" spans="34:34">
      <c r="AH726" s="2"/>
    </row>
    <row r="727" spans="34:34">
      <c r="AH727" s="2"/>
    </row>
    <row r="728" spans="34:34">
      <c r="AH728" s="2"/>
    </row>
    <row r="729" spans="34:34">
      <c r="AH729" s="2"/>
    </row>
    <row r="730" spans="34:34">
      <c r="AH730" s="2"/>
    </row>
    <row r="731" spans="34:34">
      <c r="AH731" s="2"/>
    </row>
    <row r="732" spans="34:34">
      <c r="AH732" s="2"/>
    </row>
    <row r="733" spans="34:34">
      <c r="AH733" s="2"/>
    </row>
    <row r="734" spans="34:34">
      <c r="AH734" s="2"/>
    </row>
    <row r="735" spans="34:34">
      <c r="AH735" s="2"/>
    </row>
    <row r="736" spans="34:34">
      <c r="AH736" s="2"/>
    </row>
  </sheetData>
  <sheetProtection algorithmName="SHA-512" hashValue="3OP5nB5TDxq0eGjwr5T4oBmWKkbnjs8sq9cQASbrLuTKRKeQgSahwsKPL5t58CzeYgj1HsUdfuh+k5UryBIQPw==" saltValue="3QYaY7m20RVXdkORhqKoaw==" spinCount="100000" sheet="1" objects="1" scenarios="1"/>
  <mergeCells count="4">
    <mergeCell ref="T3:AF3"/>
    <mergeCell ref="A4:G4"/>
    <mergeCell ref="T4:AF4"/>
    <mergeCell ref="A7:C10"/>
  </mergeCells>
  <pageMargins left="0.25" right="0.25" top="0.75" bottom="0.75" header="0.3" footer="0.3"/>
  <pageSetup paperSize="5" scale="42"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Y699"/>
  <sheetViews>
    <sheetView showGridLines="0" showRowColHeaders="0" tabSelected="1" topLeftCell="A2" zoomScale="130" zoomScaleNormal="130" workbookViewId="0">
      <pane xSplit="23" ySplit="26" topLeftCell="X28" activePane="bottomRight" state="frozen"/>
      <selection activeCell="A2" sqref="A2"/>
      <selection pane="topRight" activeCell="X2" sqref="X2"/>
      <selection pane="bottomLeft" activeCell="A28" sqref="A28"/>
      <selection pane="bottomRight" activeCell="I25" sqref="I25"/>
    </sheetView>
  </sheetViews>
  <sheetFormatPr defaultRowHeight="12.75"/>
  <cols>
    <col min="1" max="1" width="4.42578125" style="338" customWidth="1"/>
    <col min="2" max="2" width="2.5703125" style="336" customWidth="1"/>
    <col min="3" max="3" width="1" style="336" customWidth="1"/>
    <col min="4" max="4" width="43.5703125" style="336" customWidth="1"/>
    <col min="5" max="5" width="1.85546875" style="336" customWidth="1"/>
    <col min="6" max="6" width="2" style="336" customWidth="1"/>
    <col min="7" max="7" width="2.5703125" style="336" customWidth="1"/>
    <col min="8" max="8" width="4.28515625" style="338" customWidth="1"/>
    <col min="9" max="85" width="9.140625" style="338"/>
    <col min="86" max="129" width="9.140625" style="336"/>
    <col min="130" max="16384" width="9.140625" style="338"/>
  </cols>
  <sheetData>
    <row r="1" spans="2:129" ht="10.5" customHeight="1">
      <c r="B1" s="338"/>
      <c r="C1" s="338"/>
      <c r="D1" s="338"/>
      <c r="E1" s="338"/>
      <c r="F1" s="338"/>
      <c r="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row>
    <row r="2" spans="2:129" ht="10.5" customHeight="1">
      <c r="B2" s="337"/>
      <c r="C2" s="337"/>
      <c r="D2" s="337"/>
      <c r="E2" s="337"/>
      <c r="F2" s="337"/>
      <c r="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row>
    <row r="3" spans="2:129" ht="64.5" customHeight="1">
      <c r="B3" s="337"/>
      <c r="C3" s="334"/>
      <c r="D3" s="334"/>
      <c r="E3" s="334"/>
      <c r="F3" s="334"/>
      <c r="G3" s="345"/>
      <c r="CH3" s="338"/>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c r="DG3" s="338"/>
      <c r="DH3" s="338"/>
      <c r="DI3" s="338"/>
      <c r="DJ3" s="338"/>
      <c r="DK3" s="338"/>
      <c r="DL3" s="338"/>
      <c r="DM3" s="338"/>
      <c r="DN3" s="338"/>
      <c r="DO3" s="338"/>
      <c r="DP3" s="338"/>
      <c r="DQ3" s="338"/>
      <c r="DR3" s="338"/>
      <c r="DS3" s="338"/>
      <c r="DT3" s="338"/>
      <c r="DU3" s="338"/>
      <c r="DV3" s="338"/>
      <c r="DW3" s="338"/>
      <c r="DX3" s="338"/>
      <c r="DY3" s="338"/>
    </row>
    <row r="4" spans="2:129" ht="23.25">
      <c r="B4" s="337"/>
      <c r="C4" s="334"/>
      <c r="D4" s="339" t="s">
        <v>125</v>
      </c>
      <c r="E4" s="334"/>
      <c r="F4" s="334"/>
      <c r="G4" s="345"/>
      <c r="CH4" s="338"/>
      <c r="CI4" s="338"/>
      <c r="CJ4" s="338"/>
      <c r="CK4" s="338"/>
      <c r="CL4" s="338"/>
      <c r="CM4" s="338"/>
      <c r="CN4" s="338"/>
      <c r="CO4" s="338"/>
      <c r="CP4" s="338"/>
      <c r="CQ4" s="338"/>
      <c r="CR4" s="338"/>
      <c r="CS4" s="338"/>
      <c r="CT4" s="338"/>
      <c r="CU4" s="338"/>
      <c r="CV4" s="338"/>
      <c r="CW4" s="338"/>
      <c r="CX4" s="338"/>
      <c r="CY4" s="338"/>
      <c r="CZ4" s="338"/>
      <c r="DA4" s="338"/>
      <c r="DB4" s="338"/>
      <c r="DC4" s="338"/>
      <c r="DD4" s="338"/>
      <c r="DE4" s="338"/>
      <c r="DF4" s="338"/>
      <c r="DG4" s="338"/>
      <c r="DH4" s="338"/>
      <c r="DI4" s="338"/>
      <c r="DJ4" s="338"/>
      <c r="DK4" s="338"/>
      <c r="DL4" s="338"/>
      <c r="DM4" s="338"/>
      <c r="DN4" s="338"/>
      <c r="DO4" s="338"/>
      <c r="DP4" s="338"/>
      <c r="DQ4" s="338"/>
      <c r="DR4" s="338"/>
      <c r="DS4" s="338"/>
      <c r="DT4" s="338"/>
      <c r="DU4" s="338"/>
      <c r="DV4" s="338"/>
      <c r="DW4" s="338"/>
      <c r="DX4" s="338"/>
      <c r="DY4" s="338"/>
    </row>
    <row r="5" spans="2:129" ht="23.25">
      <c r="B5" s="337"/>
      <c r="C5" s="334"/>
      <c r="D5" s="332" t="s">
        <v>131</v>
      </c>
      <c r="E5" s="334"/>
      <c r="F5" s="334"/>
      <c r="G5" s="345"/>
      <c r="CH5" s="338"/>
      <c r="CI5" s="338"/>
      <c r="CJ5" s="338"/>
      <c r="CK5" s="338"/>
      <c r="CL5" s="338"/>
      <c r="CM5" s="338"/>
      <c r="CN5" s="338"/>
      <c r="CO5" s="338"/>
      <c r="CP5" s="338"/>
      <c r="CQ5" s="338"/>
      <c r="CR5" s="338"/>
      <c r="CS5" s="338"/>
      <c r="CT5" s="338"/>
      <c r="CU5" s="338"/>
      <c r="CV5" s="338"/>
      <c r="CW5" s="338"/>
      <c r="CX5" s="338"/>
      <c r="CY5" s="338"/>
      <c r="CZ5" s="338"/>
      <c r="DA5" s="338"/>
      <c r="DB5" s="338"/>
      <c r="DC5" s="338"/>
      <c r="DD5" s="338"/>
      <c r="DE5" s="338"/>
      <c r="DF5" s="338"/>
      <c r="DG5" s="338"/>
      <c r="DH5" s="338"/>
      <c r="DI5" s="338"/>
      <c r="DJ5" s="338"/>
      <c r="DK5" s="338"/>
      <c r="DL5" s="338"/>
      <c r="DM5" s="338"/>
      <c r="DN5" s="338"/>
      <c r="DO5" s="338"/>
      <c r="DP5" s="338"/>
      <c r="DQ5" s="338"/>
      <c r="DR5" s="338"/>
      <c r="DS5" s="338"/>
      <c r="DT5" s="338"/>
      <c r="DU5" s="338"/>
      <c r="DV5" s="338"/>
      <c r="DW5" s="338"/>
      <c r="DX5" s="338"/>
      <c r="DY5" s="338"/>
    </row>
    <row r="6" spans="2:129">
      <c r="B6" s="337"/>
      <c r="C6" s="334"/>
      <c r="D6" s="334"/>
      <c r="E6" s="334"/>
      <c r="F6" s="334"/>
      <c r="G6" s="345"/>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row>
    <row r="7" spans="2:129" ht="12.75" hidden="1" customHeight="1">
      <c r="B7" s="337"/>
      <c r="C7" s="334"/>
      <c r="D7" s="335" t="s">
        <v>35</v>
      </c>
      <c r="E7" s="334"/>
      <c r="F7" s="340" t="str">
        <f>IF(D5="6-8.99","half time",IF(D5="9-11.99","Three-quarter time",IF(D5="12+","Full time","Less than half time")))</f>
        <v>half time</v>
      </c>
      <c r="G7" s="345"/>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row>
    <row r="8" spans="2:129" ht="23.25">
      <c r="B8" s="337"/>
      <c r="C8" s="334"/>
      <c r="D8" s="339" t="s">
        <v>126</v>
      </c>
      <c r="E8" s="334"/>
      <c r="F8" s="334"/>
      <c r="G8" s="345"/>
      <c r="CH8" s="338"/>
      <c r="CI8" s="338"/>
      <c r="CJ8" s="338"/>
      <c r="CK8" s="338"/>
      <c r="CL8" s="338"/>
      <c r="CM8" s="338"/>
      <c r="CN8" s="338"/>
      <c r="CO8" s="338"/>
      <c r="CP8" s="338"/>
      <c r="CQ8" s="338"/>
      <c r="CR8" s="338"/>
      <c r="CS8" s="338"/>
      <c r="CT8" s="338"/>
      <c r="CU8" s="338"/>
      <c r="CV8" s="338"/>
      <c r="CW8" s="338"/>
      <c r="CX8" s="338"/>
      <c r="CY8" s="338"/>
      <c r="CZ8" s="338"/>
      <c r="DA8" s="338"/>
      <c r="DB8" s="338"/>
      <c r="DC8" s="338"/>
      <c r="DD8" s="338"/>
      <c r="DE8" s="338"/>
      <c r="DF8" s="338"/>
      <c r="DG8" s="338"/>
      <c r="DH8" s="338"/>
      <c r="DI8" s="338"/>
      <c r="DJ8" s="338"/>
      <c r="DK8" s="338"/>
      <c r="DL8" s="338"/>
      <c r="DM8" s="338"/>
      <c r="DN8" s="338"/>
      <c r="DO8" s="338"/>
      <c r="DP8" s="338"/>
      <c r="DQ8" s="338"/>
      <c r="DR8" s="338"/>
      <c r="DS8" s="338"/>
      <c r="DT8" s="338"/>
      <c r="DU8" s="338"/>
      <c r="DV8" s="338"/>
      <c r="DW8" s="338"/>
      <c r="DX8" s="338"/>
      <c r="DY8" s="338"/>
    </row>
    <row r="9" spans="2:129">
      <c r="B9" s="337"/>
      <c r="C9" s="334"/>
      <c r="D9" s="348" t="s">
        <v>127</v>
      </c>
      <c r="E9" s="334"/>
      <c r="F9" s="334"/>
      <c r="G9" s="345"/>
      <c r="CH9" s="338"/>
      <c r="CI9" s="338"/>
      <c r="CJ9" s="338"/>
      <c r="CK9" s="338"/>
      <c r="CL9" s="338"/>
      <c r="CM9" s="338"/>
      <c r="CN9" s="338"/>
      <c r="CO9" s="338"/>
      <c r="CP9" s="338"/>
      <c r="CQ9" s="338"/>
      <c r="CR9" s="338"/>
      <c r="CS9" s="338"/>
      <c r="CT9" s="338"/>
      <c r="CU9" s="338"/>
      <c r="CV9" s="338"/>
      <c r="CW9" s="338"/>
      <c r="CX9" s="338"/>
      <c r="CY9" s="338"/>
      <c r="CZ9" s="338"/>
      <c r="DA9" s="338"/>
      <c r="DB9" s="338"/>
      <c r="DC9" s="338"/>
      <c r="DD9" s="338"/>
      <c r="DE9" s="338"/>
      <c r="DF9" s="338"/>
      <c r="DG9" s="338"/>
      <c r="DH9" s="338"/>
      <c r="DI9" s="338"/>
      <c r="DJ9" s="338"/>
      <c r="DK9" s="338"/>
      <c r="DL9" s="338"/>
      <c r="DM9" s="338"/>
      <c r="DN9" s="338"/>
      <c r="DO9" s="338"/>
      <c r="DP9" s="338"/>
      <c r="DQ9" s="338"/>
      <c r="DR9" s="338"/>
      <c r="DS9" s="338"/>
      <c r="DT9" s="338"/>
      <c r="DU9" s="338"/>
      <c r="DV9" s="338"/>
      <c r="DW9" s="338"/>
      <c r="DX9" s="338"/>
      <c r="DY9" s="338"/>
    </row>
    <row r="10" spans="2:129" ht="23.25">
      <c r="B10" s="337"/>
      <c r="C10" s="334"/>
      <c r="D10" s="333">
        <v>2564</v>
      </c>
      <c r="E10" s="334"/>
      <c r="F10" s="334"/>
      <c r="G10" s="345"/>
      <c r="CH10" s="338"/>
      <c r="CI10" s="338"/>
      <c r="CJ10" s="338"/>
      <c r="CK10" s="338"/>
      <c r="CL10" s="338"/>
      <c r="CM10" s="338"/>
      <c r="CN10" s="338"/>
      <c r="CO10" s="338"/>
      <c r="CP10" s="338"/>
      <c r="CQ10" s="338"/>
      <c r="CR10" s="338"/>
      <c r="CS10" s="338"/>
      <c r="CT10" s="338"/>
      <c r="CU10" s="338"/>
      <c r="CV10" s="338"/>
      <c r="CW10" s="338"/>
      <c r="CX10" s="338"/>
      <c r="CY10" s="338"/>
      <c r="CZ10" s="338"/>
      <c r="DA10" s="338"/>
      <c r="DB10" s="338"/>
      <c r="DC10" s="338"/>
      <c r="DD10" s="338"/>
      <c r="DE10" s="338"/>
      <c r="DF10" s="338"/>
      <c r="DG10" s="338"/>
      <c r="DH10" s="338"/>
      <c r="DI10" s="338"/>
      <c r="DJ10" s="338"/>
      <c r="DK10" s="338"/>
      <c r="DL10" s="338"/>
      <c r="DM10" s="338"/>
      <c r="DN10" s="338"/>
      <c r="DO10" s="338"/>
      <c r="DP10" s="338"/>
      <c r="DQ10" s="338"/>
      <c r="DR10" s="338"/>
      <c r="DS10" s="338"/>
      <c r="DT10" s="338"/>
      <c r="DU10" s="338"/>
      <c r="DV10" s="338"/>
      <c r="DW10" s="338"/>
      <c r="DX10" s="338"/>
      <c r="DY10" s="338"/>
    </row>
    <row r="11" spans="2:129">
      <c r="B11" s="337"/>
      <c r="C11" s="334"/>
      <c r="D11" s="334"/>
      <c r="E11" s="334"/>
      <c r="F11" s="334"/>
      <c r="G11" s="345"/>
      <c r="CH11" s="338"/>
      <c r="CI11" s="338"/>
      <c r="CJ11" s="338"/>
      <c r="CK11" s="338"/>
      <c r="CL11" s="338"/>
      <c r="CM11" s="338"/>
      <c r="CN11" s="338"/>
      <c r="CO11" s="338"/>
      <c r="CP11" s="338"/>
      <c r="CQ11" s="338"/>
      <c r="CR11" s="338"/>
      <c r="CS11" s="338"/>
      <c r="CT11" s="338"/>
      <c r="CU11" s="338"/>
      <c r="CV11" s="338"/>
      <c r="CW11" s="338"/>
      <c r="CX11" s="338"/>
      <c r="CY11" s="338"/>
      <c r="CZ11" s="338"/>
      <c r="DA11" s="338"/>
      <c r="DB11" s="338"/>
      <c r="DC11" s="338"/>
      <c r="DD11" s="338"/>
      <c r="DE11" s="338"/>
      <c r="DF11" s="338"/>
      <c r="DG11" s="338"/>
      <c r="DH11" s="338"/>
      <c r="DI11" s="338"/>
      <c r="DJ11" s="338"/>
      <c r="DK11" s="338"/>
      <c r="DL11" s="338"/>
      <c r="DM11" s="338"/>
      <c r="DN11" s="338"/>
      <c r="DO11" s="338"/>
      <c r="DP11" s="338"/>
      <c r="DQ11" s="338"/>
      <c r="DR11" s="338"/>
      <c r="DS11" s="338"/>
      <c r="DT11" s="338"/>
      <c r="DU11" s="338"/>
      <c r="DV11" s="338"/>
      <c r="DW11" s="338"/>
      <c r="DX11" s="338"/>
      <c r="DY11" s="338"/>
    </row>
    <row r="12" spans="2:129" hidden="1">
      <c r="B12" s="337"/>
      <c r="C12" s="334"/>
      <c r="D12" s="335" t="s">
        <v>32</v>
      </c>
      <c r="E12" s="334"/>
      <c r="F12" s="334">
        <f>'SUMMER PELL CAL'!E9</f>
        <v>4</v>
      </c>
      <c r="G12" s="345"/>
      <c r="CH12" s="338"/>
      <c r="CI12" s="338"/>
      <c r="CJ12" s="338"/>
      <c r="CK12" s="338"/>
      <c r="CL12" s="338"/>
      <c r="CM12" s="338"/>
      <c r="CN12" s="338"/>
      <c r="CO12" s="338"/>
      <c r="CP12" s="338"/>
      <c r="CQ12" s="338"/>
      <c r="CR12" s="338"/>
      <c r="CS12" s="338"/>
      <c r="CT12" s="338"/>
      <c r="CU12" s="338"/>
      <c r="CV12" s="338"/>
      <c r="CW12" s="338"/>
      <c r="CX12" s="338"/>
      <c r="CY12" s="338"/>
      <c r="CZ12" s="338"/>
      <c r="DA12" s="338"/>
      <c r="DB12" s="338"/>
      <c r="DC12" s="338"/>
      <c r="DD12" s="338"/>
      <c r="DE12" s="338"/>
      <c r="DF12" s="338"/>
      <c r="DG12" s="338"/>
      <c r="DH12" s="338"/>
      <c r="DI12" s="338"/>
      <c r="DJ12" s="338"/>
      <c r="DK12" s="338"/>
      <c r="DL12" s="338"/>
      <c r="DM12" s="338"/>
      <c r="DN12" s="338"/>
      <c r="DO12" s="338"/>
      <c r="DP12" s="338"/>
      <c r="DQ12" s="338"/>
      <c r="DR12" s="338"/>
      <c r="DS12" s="338"/>
      <c r="DT12" s="338"/>
      <c r="DU12" s="338"/>
      <c r="DV12" s="338"/>
      <c r="DW12" s="338"/>
      <c r="DX12" s="338"/>
      <c r="DY12" s="338"/>
    </row>
    <row r="13" spans="2:129" hidden="1">
      <c r="B13" s="337"/>
      <c r="C13" s="334"/>
      <c r="D13" s="334"/>
      <c r="E13" s="334"/>
      <c r="F13" s="334"/>
      <c r="G13" s="345"/>
      <c r="CH13" s="338"/>
      <c r="CI13" s="338"/>
      <c r="CJ13" s="338"/>
      <c r="CK13" s="338"/>
      <c r="CL13" s="338"/>
      <c r="CM13" s="338"/>
      <c r="CN13" s="338"/>
      <c r="CO13" s="338"/>
      <c r="CP13" s="338"/>
      <c r="CQ13" s="338"/>
      <c r="CR13" s="338"/>
      <c r="CS13" s="338"/>
      <c r="CT13" s="338"/>
      <c r="CU13" s="338"/>
      <c r="CV13" s="338"/>
      <c r="CW13" s="338"/>
      <c r="CX13" s="338"/>
      <c r="CY13" s="338"/>
      <c r="CZ13" s="338"/>
      <c r="DA13" s="338"/>
      <c r="DB13" s="338"/>
      <c r="DC13" s="338"/>
      <c r="DD13" s="338"/>
      <c r="DE13" s="338"/>
      <c r="DF13" s="338"/>
      <c r="DG13" s="338"/>
      <c r="DH13" s="338"/>
      <c r="DI13" s="338"/>
      <c r="DJ13" s="338"/>
      <c r="DK13" s="338"/>
      <c r="DL13" s="338"/>
      <c r="DM13" s="338"/>
      <c r="DN13" s="338"/>
      <c r="DO13" s="338"/>
      <c r="DP13" s="338"/>
      <c r="DQ13" s="338"/>
      <c r="DR13" s="338"/>
      <c r="DS13" s="338"/>
      <c r="DT13" s="338"/>
      <c r="DU13" s="338"/>
      <c r="DV13" s="338"/>
      <c r="DW13" s="338"/>
      <c r="DX13" s="338"/>
      <c r="DY13" s="338"/>
    </row>
    <row r="14" spans="2:129" hidden="1">
      <c r="B14" s="337"/>
      <c r="C14" s="334"/>
      <c r="D14" s="335" t="s">
        <v>30</v>
      </c>
      <c r="E14" s="334"/>
      <c r="F14" s="334">
        <f>'SUMMER PELL CAL'!E11</f>
        <v>1</v>
      </c>
      <c r="G14" s="345"/>
      <c r="CH14" s="338"/>
      <c r="CI14" s="338"/>
      <c r="CJ14" s="338"/>
      <c r="CK14" s="338"/>
      <c r="CL14" s="338"/>
      <c r="CM14" s="338"/>
      <c r="CN14" s="338"/>
      <c r="CO14" s="338"/>
      <c r="CP14" s="338"/>
      <c r="CQ14" s="338"/>
      <c r="CR14" s="338"/>
      <c r="CS14" s="338"/>
      <c r="CT14" s="338"/>
      <c r="CU14" s="338"/>
      <c r="CV14" s="338"/>
      <c r="CW14" s="338"/>
      <c r="CX14" s="338"/>
      <c r="CY14" s="338"/>
      <c r="CZ14" s="338"/>
      <c r="DA14" s="338"/>
      <c r="DB14" s="338"/>
      <c r="DC14" s="338"/>
      <c r="DD14" s="338"/>
      <c r="DE14" s="338"/>
      <c r="DF14" s="338"/>
      <c r="DG14" s="338"/>
      <c r="DH14" s="338"/>
      <c r="DI14" s="338"/>
      <c r="DJ14" s="338"/>
      <c r="DK14" s="338"/>
      <c r="DL14" s="338"/>
      <c r="DM14" s="338"/>
      <c r="DN14" s="338"/>
      <c r="DO14" s="338"/>
      <c r="DP14" s="338"/>
      <c r="DQ14" s="338"/>
      <c r="DR14" s="338"/>
      <c r="DS14" s="338"/>
      <c r="DT14" s="338"/>
      <c r="DU14" s="338"/>
      <c r="DV14" s="338"/>
      <c r="DW14" s="338"/>
      <c r="DX14" s="338"/>
      <c r="DY14" s="338"/>
    </row>
    <row r="15" spans="2:129" ht="18">
      <c r="B15" s="337"/>
      <c r="C15" s="334"/>
      <c r="D15" s="347" t="s">
        <v>128</v>
      </c>
      <c r="E15" s="334"/>
      <c r="F15" s="334"/>
      <c r="G15" s="345"/>
      <c r="CH15" s="338"/>
      <c r="CI15" s="338"/>
      <c r="CJ15" s="338"/>
      <c r="CK15" s="338"/>
      <c r="CL15" s="338"/>
      <c r="CM15" s="338"/>
      <c r="CN15" s="338"/>
      <c r="CO15" s="338"/>
      <c r="CP15" s="338"/>
      <c r="CQ15" s="338"/>
      <c r="CR15" s="338"/>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8"/>
      <c r="DR15" s="338"/>
      <c r="DS15" s="338"/>
      <c r="DT15" s="338"/>
      <c r="DU15" s="338"/>
      <c r="DV15" s="338"/>
      <c r="DW15" s="338"/>
      <c r="DX15" s="338"/>
      <c r="DY15" s="338"/>
    </row>
    <row r="16" spans="2:129" ht="30">
      <c r="B16" s="337"/>
      <c r="C16" s="334"/>
      <c r="D16" s="341">
        <f>'SUMMER PELL CAL'!E19</f>
        <v>987</v>
      </c>
      <c r="E16" s="334"/>
      <c r="F16" s="334"/>
      <c r="G16" s="345"/>
      <c r="CH16" s="338"/>
      <c r="CI16" s="338"/>
      <c r="CJ16" s="338"/>
      <c r="CK16" s="338"/>
      <c r="CL16" s="338"/>
      <c r="CM16" s="338"/>
      <c r="CN16" s="338"/>
      <c r="CO16" s="338"/>
      <c r="CP16" s="338"/>
      <c r="CQ16" s="338"/>
      <c r="CR16" s="338"/>
      <c r="CS16" s="338"/>
      <c r="CT16" s="338"/>
      <c r="CU16" s="338"/>
      <c r="CV16" s="338"/>
      <c r="CW16" s="338"/>
      <c r="CX16" s="338"/>
      <c r="CY16" s="338"/>
      <c r="CZ16" s="338"/>
      <c r="DA16" s="338"/>
      <c r="DB16" s="338"/>
      <c r="DC16" s="338"/>
      <c r="DD16" s="338"/>
      <c r="DE16" s="338"/>
      <c r="DF16" s="338"/>
      <c r="DG16" s="338"/>
      <c r="DH16" s="338"/>
      <c r="DI16" s="338"/>
      <c r="DJ16" s="338"/>
      <c r="DK16" s="338"/>
      <c r="DL16" s="338"/>
      <c r="DM16" s="338"/>
      <c r="DN16" s="338"/>
      <c r="DO16" s="338"/>
      <c r="DP16" s="338"/>
      <c r="DQ16" s="338"/>
      <c r="DR16" s="338"/>
      <c r="DS16" s="338"/>
      <c r="DT16" s="338"/>
      <c r="DU16" s="338"/>
      <c r="DV16" s="338"/>
      <c r="DW16" s="338"/>
      <c r="DX16" s="338"/>
      <c r="DY16" s="338"/>
    </row>
    <row r="17" spans="2:129">
      <c r="B17" s="337"/>
      <c r="C17" s="334"/>
      <c r="D17" s="334"/>
      <c r="E17" s="334"/>
      <c r="F17" s="334"/>
      <c r="G17" s="345"/>
      <c r="CH17" s="338"/>
      <c r="CI17" s="338"/>
      <c r="CJ17" s="338"/>
      <c r="CK17" s="338"/>
      <c r="CL17" s="338"/>
      <c r="CM17" s="338"/>
      <c r="CN17" s="338"/>
      <c r="CO17" s="338"/>
      <c r="CP17" s="338"/>
      <c r="CQ17" s="338"/>
      <c r="CR17" s="338"/>
      <c r="CS17" s="338"/>
      <c r="CT17" s="338"/>
      <c r="CU17" s="338"/>
      <c r="CV17" s="338"/>
      <c r="CW17" s="338"/>
      <c r="CX17" s="338"/>
      <c r="CY17" s="338"/>
      <c r="CZ17" s="338"/>
      <c r="DA17" s="338"/>
      <c r="DB17" s="338"/>
      <c r="DC17" s="338"/>
      <c r="DD17" s="338"/>
      <c r="DE17" s="338"/>
      <c r="DF17" s="338"/>
      <c r="DG17" s="338"/>
      <c r="DH17" s="338"/>
      <c r="DI17" s="338"/>
      <c r="DJ17" s="338"/>
      <c r="DK17" s="338"/>
      <c r="DL17" s="338"/>
      <c r="DM17" s="338"/>
      <c r="DN17" s="338"/>
      <c r="DO17" s="338"/>
      <c r="DP17" s="338"/>
      <c r="DQ17" s="338"/>
      <c r="DR17" s="338"/>
      <c r="DS17" s="338"/>
      <c r="DT17" s="338"/>
      <c r="DU17" s="338"/>
      <c r="DV17" s="338"/>
      <c r="DW17" s="338"/>
      <c r="DX17" s="338"/>
      <c r="DY17" s="338"/>
    </row>
    <row r="18" spans="2:129">
      <c r="B18" s="337"/>
      <c r="C18" s="334"/>
      <c r="D18" s="334"/>
      <c r="E18" s="334"/>
      <c r="F18" s="334"/>
      <c r="G18" s="345"/>
      <c r="CH18" s="338"/>
      <c r="CI18" s="338"/>
      <c r="CJ18" s="338"/>
      <c r="CK18" s="338"/>
      <c r="CL18" s="338"/>
      <c r="CM18" s="338"/>
      <c r="CN18" s="338"/>
      <c r="CO18" s="338"/>
      <c r="CP18" s="338"/>
      <c r="CQ18" s="338"/>
      <c r="CR18" s="338"/>
      <c r="CS18" s="338"/>
      <c r="CT18" s="338"/>
      <c r="CU18" s="338"/>
      <c r="CV18" s="338"/>
      <c r="CW18" s="338"/>
      <c r="CX18" s="338"/>
      <c r="CY18" s="338"/>
      <c r="CZ18" s="338"/>
      <c r="DA18" s="338"/>
      <c r="DB18" s="338"/>
      <c r="DC18" s="338"/>
      <c r="DD18" s="338"/>
      <c r="DE18" s="338"/>
      <c r="DF18" s="338"/>
      <c r="DG18" s="338"/>
      <c r="DH18" s="338"/>
      <c r="DI18" s="338"/>
      <c r="DJ18" s="338"/>
      <c r="DK18" s="338"/>
      <c r="DL18" s="338"/>
      <c r="DM18" s="338"/>
      <c r="DN18" s="338"/>
      <c r="DO18" s="338"/>
      <c r="DP18" s="338"/>
      <c r="DQ18" s="338"/>
      <c r="DR18" s="338"/>
      <c r="DS18" s="338"/>
      <c r="DT18" s="338"/>
      <c r="DU18" s="338"/>
      <c r="DV18" s="338"/>
      <c r="DW18" s="338"/>
      <c r="DX18" s="338"/>
      <c r="DY18" s="338"/>
    </row>
    <row r="19" spans="2:129">
      <c r="B19" s="337"/>
      <c r="C19" s="342"/>
      <c r="D19" s="342"/>
      <c r="E19" s="334"/>
      <c r="F19" s="334"/>
      <c r="G19" s="345"/>
      <c r="CH19" s="338"/>
      <c r="CI19" s="338"/>
      <c r="CJ19" s="338"/>
      <c r="CK19" s="338"/>
      <c r="CL19" s="338"/>
      <c r="CM19" s="338"/>
      <c r="CN19" s="338"/>
      <c r="CO19" s="338"/>
      <c r="CP19" s="338"/>
      <c r="CQ19" s="338"/>
      <c r="CR19" s="338"/>
      <c r="CS19" s="338"/>
      <c r="CT19" s="338"/>
      <c r="CU19" s="338"/>
      <c r="CV19" s="338"/>
      <c r="CW19" s="338"/>
      <c r="CX19" s="338"/>
      <c r="CY19" s="338"/>
      <c r="CZ19" s="338"/>
      <c r="DA19" s="338"/>
      <c r="DB19" s="338"/>
      <c r="DC19" s="338"/>
      <c r="DD19" s="338"/>
      <c r="DE19" s="338"/>
      <c r="DF19" s="338"/>
      <c r="DG19" s="338"/>
      <c r="DH19" s="338"/>
      <c r="DI19" s="338"/>
      <c r="DJ19" s="338"/>
      <c r="DK19" s="338"/>
      <c r="DL19" s="338"/>
      <c r="DM19" s="338"/>
      <c r="DN19" s="338"/>
      <c r="DO19" s="338"/>
      <c r="DP19" s="338"/>
      <c r="DQ19" s="338"/>
      <c r="DR19" s="338"/>
      <c r="DS19" s="338"/>
      <c r="DT19" s="338"/>
      <c r="DU19" s="338"/>
      <c r="DV19" s="338"/>
      <c r="DW19" s="338"/>
      <c r="DX19" s="338"/>
      <c r="DY19" s="338"/>
    </row>
    <row r="20" spans="2:129">
      <c r="B20" s="337"/>
      <c r="C20" s="342"/>
      <c r="D20" s="342"/>
      <c r="E20" s="334"/>
      <c r="F20" s="334"/>
      <c r="G20" s="345"/>
      <c r="CH20" s="338"/>
      <c r="CI20" s="338"/>
      <c r="CJ20" s="338"/>
      <c r="CK20" s="338"/>
      <c r="CL20" s="338"/>
      <c r="CM20" s="338"/>
      <c r="CN20" s="338"/>
      <c r="CO20" s="338"/>
      <c r="CP20" s="338"/>
      <c r="CQ20" s="338"/>
      <c r="CR20" s="338"/>
      <c r="CS20" s="338"/>
      <c r="CT20" s="338"/>
      <c r="CU20" s="338"/>
      <c r="CV20" s="338"/>
      <c r="CW20" s="338"/>
      <c r="CX20" s="338"/>
      <c r="CY20" s="338"/>
      <c r="CZ20" s="338"/>
      <c r="DA20" s="338"/>
      <c r="DB20" s="338"/>
      <c r="DC20" s="338"/>
      <c r="DD20" s="338"/>
      <c r="DE20" s="338"/>
      <c r="DF20" s="338"/>
      <c r="DG20" s="338"/>
      <c r="DH20" s="338"/>
      <c r="DI20" s="338"/>
      <c r="DJ20" s="338"/>
      <c r="DK20" s="338"/>
      <c r="DL20" s="338"/>
      <c r="DM20" s="338"/>
      <c r="DN20" s="338"/>
      <c r="DO20" s="338"/>
      <c r="DP20" s="338"/>
      <c r="DQ20" s="338"/>
      <c r="DR20" s="338"/>
      <c r="DS20" s="338"/>
      <c r="DT20" s="338"/>
      <c r="DU20" s="338"/>
      <c r="DV20" s="338"/>
      <c r="DW20" s="338"/>
      <c r="DX20" s="338"/>
      <c r="DY20" s="338"/>
    </row>
    <row r="21" spans="2:129" ht="15">
      <c r="B21" s="337"/>
      <c r="C21" s="342"/>
      <c r="D21" s="343"/>
      <c r="E21" s="334"/>
      <c r="F21" s="334"/>
      <c r="G21" s="345"/>
      <c r="CH21" s="338"/>
      <c r="CI21" s="338"/>
      <c r="CJ21" s="338"/>
      <c r="CK21" s="338"/>
      <c r="CL21" s="338"/>
      <c r="CM21" s="338"/>
      <c r="CN21" s="338"/>
      <c r="CO21" s="338"/>
      <c r="CP21" s="338"/>
      <c r="CQ21" s="338"/>
      <c r="CR21" s="338"/>
      <c r="CS21" s="338"/>
      <c r="CT21" s="338"/>
      <c r="CU21" s="338"/>
      <c r="CV21" s="338"/>
      <c r="CW21" s="338"/>
      <c r="CX21" s="338"/>
      <c r="CY21" s="338"/>
      <c r="CZ21" s="338"/>
      <c r="DA21" s="338"/>
      <c r="DB21" s="338"/>
      <c r="DC21" s="338"/>
      <c r="DD21" s="338"/>
      <c r="DE21" s="338"/>
      <c r="DF21" s="338"/>
      <c r="DG21" s="338"/>
      <c r="DH21" s="338"/>
      <c r="DI21" s="338"/>
      <c r="DJ21" s="338"/>
      <c r="DK21" s="338"/>
      <c r="DL21" s="338"/>
      <c r="DM21" s="338"/>
      <c r="DN21" s="338"/>
      <c r="DO21" s="338"/>
      <c r="DP21" s="338"/>
      <c r="DQ21" s="338"/>
      <c r="DR21" s="338"/>
      <c r="DS21" s="338"/>
      <c r="DT21" s="338"/>
      <c r="DU21" s="338"/>
      <c r="DV21" s="338"/>
      <c r="DW21" s="338"/>
      <c r="DX21" s="338"/>
      <c r="DY21" s="338"/>
    </row>
    <row r="22" spans="2:129">
      <c r="B22" s="337"/>
      <c r="C22" s="342"/>
      <c r="D22" s="344"/>
      <c r="E22" s="334"/>
      <c r="F22" s="334"/>
      <c r="G22" s="345"/>
      <c r="CH22" s="338"/>
      <c r="CI22" s="338"/>
      <c r="CJ22" s="338"/>
      <c r="CK22" s="338"/>
      <c r="CL22" s="338"/>
      <c r="CM22" s="338"/>
      <c r="CN22" s="338"/>
      <c r="CO22" s="338"/>
      <c r="CP22" s="338"/>
      <c r="CQ22" s="338"/>
      <c r="CR22" s="338"/>
      <c r="CS22" s="338"/>
      <c r="CT22" s="338"/>
      <c r="CU22" s="338"/>
      <c r="CV22" s="338"/>
      <c r="CW22" s="338"/>
      <c r="CX22" s="338"/>
      <c r="CY22" s="338"/>
      <c r="CZ22" s="338"/>
      <c r="DA22" s="338"/>
      <c r="DB22" s="338"/>
      <c r="DC22" s="338"/>
      <c r="DD22" s="338"/>
      <c r="DE22" s="338"/>
      <c r="DF22" s="338"/>
      <c r="DG22" s="338"/>
      <c r="DH22" s="338"/>
      <c r="DI22" s="338"/>
      <c r="DJ22" s="338"/>
      <c r="DK22" s="338"/>
      <c r="DL22" s="338"/>
      <c r="DM22" s="338"/>
      <c r="DN22" s="338"/>
      <c r="DO22" s="338"/>
      <c r="DP22" s="338"/>
      <c r="DQ22" s="338"/>
      <c r="DR22" s="338"/>
      <c r="DS22" s="338"/>
      <c r="DT22" s="338"/>
      <c r="DU22" s="338"/>
      <c r="DV22" s="338"/>
      <c r="DW22" s="338"/>
      <c r="DX22" s="338"/>
      <c r="DY22" s="338"/>
    </row>
    <row r="23" spans="2:129" ht="52.5" customHeight="1">
      <c r="B23" s="337"/>
      <c r="C23" s="342"/>
      <c r="D23" s="342"/>
      <c r="E23" s="334"/>
      <c r="F23" s="334"/>
      <c r="G23" s="345"/>
      <c r="I23" s="346"/>
      <c r="CH23" s="338"/>
      <c r="CI23" s="338"/>
      <c r="CJ23" s="338"/>
      <c r="CK23" s="338"/>
      <c r="CL23" s="338"/>
      <c r="CM23" s="338"/>
      <c r="CN23" s="338"/>
      <c r="CO23" s="338"/>
      <c r="CP23" s="338"/>
      <c r="CQ23" s="338"/>
      <c r="CR23" s="338"/>
      <c r="CS23" s="338"/>
      <c r="CT23" s="338"/>
      <c r="CU23" s="338"/>
      <c r="CV23" s="338"/>
      <c r="CW23" s="338"/>
      <c r="CX23" s="338"/>
      <c r="CY23" s="338"/>
      <c r="CZ23" s="338"/>
      <c r="DA23" s="338"/>
      <c r="DB23" s="338"/>
      <c r="DC23" s="338"/>
      <c r="DD23" s="338"/>
      <c r="DE23" s="338"/>
      <c r="DF23" s="338"/>
      <c r="DG23" s="338"/>
      <c r="DH23" s="338"/>
      <c r="DI23" s="338"/>
      <c r="DJ23" s="338"/>
      <c r="DK23" s="338"/>
      <c r="DL23" s="338"/>
      <c r="DM23" s="338"/>
      <c r="DN23" s="338"/>
      <c r="DO23" s="338"/>
      <c r="DP23" s="338"/>
      <c r="DQ23" s="338"/>
      <c r="DR23" s="338"/>
      <c r="DS23" s="338"/>
      <c r="DT23" s="338"/>
      <c r="DU23" s="338"/>
      <c r="DV23" s="338"/>
      <c r="DW23" s="338"/>
      <c r="DX23" s="338"/>
      <c r="DY23" s="338"/>
    </row>
    <row r="24" spans="2:129">
      <c r="B24" s="337"/>
      <c r="C24" s="337"/>
      <c r="D24" s="337"/>
      <c r="E24" s="337"/>
      <c r="F24" s="337"/>
      <c r="G24" s="345"/>
      <c r="CH24" s="338"/>
      <c r="CI24" s="338"/>
      <c r="CJ24" s="338"/>
      <c r="CK24" s="338"/>
      <c r="CL24" s="338"/>
      <c r="CM24" s="338"/>
      <c r="CN24" s="338"/>
      <c r="CO24" s="338"/>
      <c r="CP24" s="338"/>
      <c r="CQ24" s="338"/>
      <c r="CR24" s="338"/>
      <c r="CS24" s="338"/>
      <c r="CT24" s="338"/>
      <c r="CU24" s="338"/>
      <c r="CV24" s="338"/>
      <c r="CW24" s="338"/>
      <c r="CX24" s="338"/>
      <c r="CY24" s="338"/>
      <c r="CZ24" s="338"/>
      <c r="DA24" s="338"/>
      <c r="DB24" s="338"/>
      <c r="DC24" s="338"/>
      <c r="DD24" s="338"/>
      <c r="DE24" s="338"/>
      <c r="DF24" s="338"/>
      <c r="DG24" s="338"/>
      <c r="DH24" s="338"/>
      <c r="DI24" s="338"/>
      <c r="DJ24" s="338"/>
      <c r="DK24" s="338"/>
      <c r="DL24" s="338"/>
      <c r="DM24" s="338"/>
      <c r="DN24" s="338"/>
      <c r="DO24" s="338"/>
      <c r="DP24" s="338"/>
      <c r="DQ24" s="338"/>
      <c r="DR24" s="338"/>
      <c r="DS24" s="338"/>
      <c r="DT24" s="338"/>
      <c r="DU24" s="338"/>
      <c r="DV24" s="338"/>
      <c r="DW24" s="338"/>
      <c r="DX24" s="338"/>
      <c r="DY24" s="338"/>
    </row>
    <row r="25" spans="2:129" ht="21" customHeight="1">
      <c r="B25" s="338"/>
      <c r="C25" s="345"/>
      <c r="D25" s="345"/>
      <c r="E25" s="345"/>
      <c r="F25" s="345"/>
      <c r="G25" s="345"/>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c r="DI25" s="338"/>
      <c r="DJ25" s="338"/>
      <c r="DK25" s="338"/>
      <c r="DL25" s="338"/>
      <c r="DM25" s="338"/>
      <c r="DN25" s="338"/>
      <c r="DO25" s="338"/>
      <c r="DP25" s="338"/>
      <c r="DQ25" s="338"/>
      <c r="DR25" s="338"/>
      <c r="DS25" s="338"/>
      <c r="DT25" s="338"/>
      <c r="DU25" s="338"/>
      <c r="DV25" s="338"/>
      <c r="DW25" s="338"/>
      <c r="DX25" s="338"/>
      <c r="DY25" s="338"/>
    </row>
    <row r="26" spans="2:129">
      <c r="B26" s="338"/>
      <c r="C26" s="338"/>
      <c r="D26" s="338"/>
      <c r="E26" s="338"/>
      <c r="F26" s="338"/>
      <c r="G26" s="338"/>
      <c r="CH26" s="338"/>
      <c r="CI26" s="338"/>
      <c r="CJ26" s="338"/>
      <c r="CK26" s="338"/>
      <c r="CL26" s="338"/>
      <c r="CM26" s="338"/>
      <c r="CN26" s="338"/>
      <c r="CO26" s="338"/>
      <c r="CP26" s="338"/>
      <c r="CQ26" s="338"/>
      <c r="CR26" s="338"/>
      <c r="CS26" s="338"/>
      <c r="CT26" s="338"/>
      <c r="CU26" s="338"/>
      <c r="CV26" s="338"/>
      <c r="CW26" s="338"/>
      <c r="CX26" s="338"/>
      <c r="CY26" s="338"/>
      <c r="CZ26" s="338"/>
      <c r="DA26" s="338"/>
      <c r="DB26" s="338"/>
      <c r="DC26" s="338"/>
      <c r="DD26" s="338"/>
      <c r="DE26" s="338"/>
      <c r="DF26" s="338"/>
      <c r="DG26" s="338"/>
      <c r="DH26" s="338"/>
      <c r="DI26" s="338"/>
      <c r="DJ26" s="338"/>
      <c r="DK26" s="338"/>
      <c r="DL26" s="338"/>
      <c r="DM26" s="338"/>
      <c r="DN26" s="338"/>
      <c r="DO26" s="338"/>
      <c r="DP26" s="338"/>
      <c r="DQ26" s="338"/>
      <c r="DR26" s="338"/>
      <c r="DS26" s="338"/>
      <c r="DT26" s="338"/>
      <c r="DU26" s="338"/>
      <c r="DV26" s="338"/>
      <c r="DW26" s="338"/>
      <c r="DX26" s="338"/>
      <c r="DY26" s="338"/>
    </row>
    <row r="27" spans="2:129">
      <c r="B27" s="338"/>
      <c r="C27" s="338"/>
      <c r="D27" s="338"/>
      <c r="E27" s="338"/>
      <c r="F27" s="338"/>
      <c r="G27" s="338"/>
      <c r="CH27" s="338"/>
      <c r="CI27" s="338"/>
      <c r="CJ27" s="338"/>
      <c r="CK27" s="338"/>
      <c r="CL27" s="338"/>
      <c r="CM27" s="338"/>
      <c r="CN27" s="338"/>
      <c r="CO27" s="338"/>
      <c r="CP27" s="338"/>
      <c r="CQ27" s="338"/>
      <c r="CR27" s="338"/>
      <c r="CS27" s="338"/>
      <c r="CT27" s="338"/>
      <c r="CU27" s="338"/>
      <c r="CV27" s="338"/>
      <c r="CW27" s="338"/>
      <c r="CX27" s="338"/>
      <c r="CY27" s="338"/>
      <c r="CZ27" s="338"/>
      <c r="DA27" s="338"/>
      <c r="DB27" s="338"/>
      <c r="DC27" s="338"/>
      <c r="DD27" s="338"/>
      <c r="DE27" s="338"/>
      <c r="DF27" s="338"/>
      <c r="DG27" s="338"/>
      <c r="DH27" s="338"/>
      <c r="DI27" s="338"/>
      <c r="DJ27" s="338"/>
      <c r="DK27" s="338"/>
      <c r="DL27" s="338"/>
      <c r="DM27" s="338"/>
      <c r="DN27" s="338"/>
      <c r="DO27" s="338"/>
      <c r="DP27" s="338"/>
      <c r="DQ27" s="338"/>
      <c r="DR27" s="338"/>
      <c r="DS27" s="338"/>
      <c r="DT27" s="338"/>
      <c r="DU27" s="338"/>
      <c r="DV27" s="338"/>
      <c r="DW27" s="338"/>
      <c r="DX27" s="338"/>
      <c r="DY27" s="338"/>
    </row>
    <row r="28" spans="2:129">
      <c r="B28" s="338"/>
      <c r="C28" s="338"/>
      <c r="D28" s="338"/>
      <c r="E28" s="338"/>
      <c r="F28" s="338"/>
      <c r="G28" s="338" t="s">
        <v>0</v>
      </c>
      <c r="CH28" s="338"/>
      <c r="CI28" s="338"/>
      <c r="CJ28" s="338"/>
      <c r="CK28" s="338"/>
      <c r="CL28" s="338"/>
      <c r="CM28" s="338"/>
      <c r="CN28" s="338"/>
      <c r="CO28" s="338"/>
      <c r="CP28" s="338"/>
      <c r="CQ28" s="338"/>
      <c r="CR28" s="338"/>
      <c r="CS28" s="338"/>
      <c r="CT28" s="338"/>
      <c r="CU28" s="338"/>
      <c r="CV28" s="338"/>
      <c r="CW28" s="338"/>
      <c r="CX28" s="338"/>
      <c r="CY28" s="338"/>
      <c r="CZ28" s="338"/>
      <c r="DA28" s="338"/>
      <c r="DB28" s="338"/>
      <c r="DC28" s="338"/>
      <c r="DD28" s="338"/>
      <c r="DE28" s="338"/>
      <c r="DF28" s="338"/>
      <c r="DG28" s="338"/>
      <c r="DH28" s="338"/>
      <c r="DI28" s="338"/>
      <c r="DJ28" s="338"/>
      <c r="DK28" s="338"/>
      <c r="DL28" s="338"/>
      <c r="DM28" s="338"/>
      <c r="DN28" s="338"/>
      <c r="DO28" s="338"/>
      <c r="DP28" s="338"/>
      <c r="DQ28" s="338"/>
      <c r="DR28" s="338"/>
      <c r="DS28" s="338"/>
      <c r="DT28" s="338"/>
      <c r="DU28" s="338"/>
      <c r="DV28" s="338"/>
      <c r="DW28" s="338"/>
      <c r="DX28" s="338"/>
      <c r="DY28" s="338"/>
    </row>
    <row r="29" spans="2:129">
      <c r="B29" s="338"/>
      <c r="C29" s="338"/>
      <c r="D29" s="338"/>
      <c r="E29" s="338"/>
      <c r="F29" s="338"/>
      <c r="G29" s="338"/>
      <c r="CH29" s="338"/>
      <c r="CI29" s="338"/>
      <c r="CJ29" s="338"/>
      <c r="CK29" s="338"/>
      <c r="CL29" s="338"/>
      <c r="CM29" s="338"/>
      <c r="CN29" s="338"/>
      <c r="CO29" s="338"/>
      <c r="CP29" s="338"/>
      <c r="CQ29" s="338"/>
      <c r="CR29" s="338"/>
      <c r="CS29" s="338"/>
      <c r="CT29" s="338"/>
      <c r="CU29" s="338"/>
      <c r="CV29" s="338"/>
      <c r="CW29" s="338"/>
      <c r="CX29" s="338"/>
      <c r="CY29" s="338"/>
      <c r="CZ29" s="338"/>
      <c r="DA29" s="338"/>
      <c r="DB29" s="338"/>
      <c r="DC29" s="338"/>
      <c r="DD29" s="338"/>
      <c r="DE29" s="338"/>
      <c r="DF29" s="338"/>
      <c r="DG29" s="338"/>
      <c r="DH29" s="338"/>
      <c r="DI29" s="338"/>
      <c r="DJ29" s="338"/>
      <c r="DK29" s="338"/>
      <c r="DL29" s="338"/>
      <c r="DM29" s="338"/>
      <c r="DN29" s="338"/>
      <c r="DO29" s="338"/>
      <c r="DP29" s="338"/>
      <c r="DQ29" s="338"/>
      <c r="DR29" s="338"/>
      <c r="DS29" s="338"/>
      <c r="DT29" s="338"/>
      <c r="DU29" s="338"/>
      <c r="DV29" s="338"/>
      <c r="DW29" s="338"/>
      <c r="DX29" s="338"/>
      <c r="DY29" s="338"/>
    </row>
    <row r="30" spans="2:129">
      <c r="B30" s="338"/>
      <c r="C30" s="338"/>
      <c r="D30" s="338"/>
      <c r="E30" s="338"/>
      <c r="F30" s="338" t="s">
        <v>0</v>
      </c>
      <c r="G30" s="338"/>
      <c r="CH30" s="338"/>
      <c r="CI30" s="338"/>
      <c r="CJ30" s="338"/>
      <c r="CK30" s="338"/>
      <c r="CL30" s="338"/>
      <c r="CM30" s="338"/>
      <c r="CN30" s="338"/>
      <c r="CO30" s="338"/>
      <c r="CP30" s="338"/>
      <c r="CQ30" s="338"/>
      <c r="CR30" s="338"/>
      <c r="CS30" s="338"/>
      <c r="CT30" s="338"/>
      <c r="CU30" s="338"/>
      <c r="CV30" s="338"/>
      <c r="CW30" s="338"/>
      <c r="CX30" s="338"/>
      <c r="CY30" s="338"/>
      <c r="CZ30" s="338"/>
      <c r="DA30" s="338"/>
      <c r="DB30" s="338"/>
      <c r="DC30" s="338"/>
      <c r="DD30" s="338"/>
      <c r="DE30" s="338"/>
      <c r="DF30" s="338"/>
      <c r="DG30" s="338"/>
      <c r="DH30" s="338"/>
      <c r="DI30" s="338"/>
      <c r="DJ30" s="338"/>
      <c r="DK30" s="338"/>
      <c r="DL30" s="338"/>
      <c r="DM30" s="338"/>
      <c r="DN30" s="338"/>
      <c r="DO30" s="338"/>
      <c r="DP30" s="338"/>
      <c r="DQ30" s="338"/>
      <c r="DR30" s="338"/>
      <c r="DS30" s="338"/>
      <c r="DT30" s="338"/>
      <c r="DU30" s="338"/>
      <c r="DV30" s="338"/>
      <c r="DW30" s="338"/>
      <c r="DX30" s="338"/>
      <c r="DY30" s="338"/>
    </row>
    <row r="31" spans="2:129">
      <c r="B31" s="338"/>
      <c r="C31" s="338"/>
      <c r="D31" s="338"/>
      <c r="E31" s="338"/>
      <c r="F31" s="338"/>
      <c r="G31" s="338"/>
      <c r="CH31" s="338"/>
      <c r="CI31" s="338"/>
      <c r="CJ31" s="338"/>
      <c r="CK31" s="338"/>
      <c r="CL31" s="338"/>
      <c r="CM31" s="338"/>
      <c r="CN31" s="338"/>
      <c r="CO31" s="338"/>
      <c r="CP31" s="338"/>
      <c r="CQ31" s="338"/>
      <c r="CR31" s="338"/>
      <c r="CS31" s="338"/>
      <c r="CT31" s="338"/>
      <c r="CU31" s="338"/>
      <c r="CV31" s="338"/>
      <c r="CW31" s="338"/>
      <c r="CX31" s="338"/>
      <c r="CY31" s="338"/>
      <c r="CZ31" s="338"/>
      <c r="DA31" s="338"/>
      <c r="DB31" s="338"/>
      <c r="DC31" s="338"/>
      <c r="DD31" s="338"/>
      <c r="DE31" s="338"/>
      <c r="DF31" s="338"/>
      <c r="DG31" s="338"/>
      <c r="DH31" s="338"/>
      <c r="DI31" s="338"/>
      <c r="DJ31" s="338"/>
      <c r="DK31" s="338"/>
      <c r="DL31" s="338"/>
      <c r="DM31" s="338"/>
      <c r="DN31" s="338"/>
      <c r="DO31" s="338"/>
      <c r="DP31" s="338"/>
      <c r="DQ31" s="338"/>
      <c r="DR31" s="338"/>
      <c r="DS31" s="338"/>
      <c r="DT31" s="338"/>
      <c r="DU31" s="338"/>
      <c r="DV31" s="338"/>
      <c r="DW31" s="338"/>
      <c r="DX31" s="338"/>
      <c r="DY31" s="338"/>
    </row>
    <row r="32" spans="2:129" ht="31.5" customHeight="1">
      <c r="B32" s="338"/>
      <c r="C32" s="338"/>
      <c r="D32" s="338"/>
      <c r="E32" s="338"/>
      <c r="F32" s="338"/>
      <c r="G32" s="338"/>
      <c r="CH32" s="338"/>
      <c r="CI32" s="338"/>
      <c r="CJ32" s="338"/>
      <c r="CK32" s="338"/>
      <c r="CL32" s="338"/>
      <c r="CM32" s="338"/>
      <c r="CN32" s="338"/>
      <c r="CO32" s="338"/>
      <c r="CP32" s="338"/>
      <c r="CQ32" s="338"/>
      <c r="CR32" s="338"/>
      <c r="CS32" s="338"/>
      <c r="CT32" s="338"/>
      <c r="CU32" s="338"/>
      <c r="CV32" s="338"/>
      <c r="CW32" s="338"/>
      <c r="CX32" s="338"/>
      <c r="CY32" s="338"/>
      <c r="CZ32" s="338"/>
      <c r="DA32" s="338"/>
      <c r="DB32" s="338"/>
      <c r="DC32" s="338"/>
      <c r="DD32" s="338"/>
      <c r="DE32" s="338"/>
      <c r="DF32" s="338"/>
      <c r="DG32" s="338"/>
      <c r="DH32" s="338"/>
      <c r="DI32" s="338"/>
      <c r="DJ32" s="338"/>
      <c r="DK32" s="338"/>
      <c r="DL32" s="338"/>
      <c r="DM32" s="338"/>
      <c r="DN32" s="338"/>
      <c r="DO32" s="338"/>
      <c r="DP32" s="338"/>
      <c r="DQ32" s="338"/>
      <c r="DR32" s="338"/>
      <c r="DS32" s="338"/>
      <c r="DT32" s="338"/>
      <c r="DU32" s="338"/>
      <c r="DV32" s="338"/>
      <c r="DW32" s="338"/>
      <c r="DX32" s="338"/>
      <c r="DY32" s="338"/>
    </row>
    <row r="33" spans="2:129">
      <c r="B33" s="338"/>
      <c r="C33" s="338"/>
      <c r="D33" s="338"/>
      <c r="E33" s="338"/>
      <c r="F33" s="338"/>
      <c r="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row>
    <row r="34" spans="2:129">
      <c r="B34" s="338"/>
      <c r="C34" s="338"/>
      <c r="D34" s="338"/>
      <c r="E34" s="338"/>
      <c r="F34" s="338"/>
      <c r="G34" s="338"/>
      <c r="CH34" s="338"/>
      <c r="CI34" s="338"/>
      <c r="CJ34" s="338"/>
      <c r="CK34" s="338"/>
      <c r="CL34" s="338"/>
      <c r="CM34" s="338"/>
      <c r="CN34" s="338"/>
      <c r="CO34" s="338"/>
      <c r="CP34" s="338"/>
      <c r="CQ34" s="338"/>
      <c r="CR34" s="338"/>
      <c r="CS34" s="338"/>
      <c r="CT34" s="338"/>
      <c r="CU34" s="338"/>
      <c r="CV34" s="338"/>
      <c r="CW34" s="338"/>
      <c r="CX34" s="338"/>
      <c r="CY34" s="338"/>
      <c r="CZ34" s="338"/>
      <c r="DA34" s="338"/>
      <c r="DB34" s="338"/>
      <c r="DC34" s="338"/>
      <c r="DD34" s="338"/>
      <c r="DE34" s="338"/>
      <c r="DF34" s="338"/>
      <c r="DG34" s="338"/>
      <c r="DH34" s="338"/>
      <c r="DI34" s="338"/>
      <c r="DJ34" s="338"/>
      <c r="DK34" s="338"/>
      <c r="DL34" s="338"/>
      <c r="DM34" s="338"/>
      <c r="DN34" s="338"/>
      <c r="DO34" s="338"/>
      <c r="DP34" s="338"/>
      <c r="DQ34" s="338"/>
      <c r="DR34" s="338"/>
      <c r="DS34" s="338"/>
      <c r="DT34" s="338"/>
      <c r="DU34" s="338"/>
      <c r="DV34" s="338"/>
      <c r="DW34" s="338"/>
      <c r="DX34" s="338"/>
      <c r="DY34" s="338"/>
    </row>
    <row r="35" spans="2:129">
      <c r="B35" s="338"/>
      <c r="C35" s="338"/>
      <c r="D35" s="338"/>
      <c r="E35" s="338"/>
      <c r="F35" s="338"/>
      <c r="G35" s="338"/>
      <c r="CH35" s="338"/>
      <c r="CI35" s="338"/>
      <c r="CJ35" s="338"/>
      <c r="CK35" s="338"/>
      <c r="CL35" s="338"/>
      <c r="CM35" s="338"/>
      <c r="CN35" s="338"/>
      <c r="CO35" s="338"/>
      <c r="CP35" s="338"/>
      <c r="CQ35" s="338"/>
      <c r="CR35" s="338"/>
      <c r="CS35" s="338"/>
      <c r="CT35" s="338"/>
      <c r="CU35" s="338"/>
      <c r="CV35" s="338"/>
      <c r="CW35" s="338"/>
      <c r="CX35" s="338"/>
      <c r="CY35" s="338"/>
      <c r="CZ35" s="338"/>
      <c r="DA35" s="338"/>
      <c r="DB35" s="338"/>
      <c r="DC35" s="338"/>
      <c r="DD35" s="338"/>
      <c r="DE35" s="338"/>
      <c r="DF35" s="338"/>
      <c r="DG35" s="338"/>
      <c r="DH35" s="338"/>
      <c r="DI35" s="338"/>
      <c r="DJ35" s="338"/>
      <c r="DK35" s="338"/>
      <c r="DL35" s="338"/>
      <c r="DM35" s="338"/>
      <c r="DN35" s="338"/>
      <c r="DO35" s="338"/>
      <c r="DP35" s="338"/>
      <c r="DQ35" s="338"/>
      <c r="DR35" s="338"/>
      <c r="DS35" s="338"/>
      <c r="DT35" s="338"/>
      <c r="DU35" s="338"/>
      <c r="DV35" s="338"/>
      <c r="DW35" s="338"/>
      <c r="DX35" s="338"/>
      <c r="DY35" s="338"/>
    </row>
    <row r="36" spans="2:129">
      <c r="B36" s="338"/>
      <c r="C36" s="338"/>
      <c r="D36" s="338"/>
      <c r="E36" s="338"/>
      <c r="F36" s="338"/>
      <c r="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8"/>
      <c r="DS36" s="338"/>
      <c r="DT36" s="338"/>
      <c r="DU36" s="338"/>
      <c r="DV36" s="338"/>
      <c r="DW36" s="338"/>
      <c r="DX36" s="338"/>
      <c r="DY36" s="338"/>
    </row>
    <row r="37" spans="2:129">
      <c r="B37" s="338"/>
      <c r="C37" s="338"/>
      <c r="D37" s="338"/>
      <c r="E37" s="338"/>
      <c r="F37" s="338"/>
      <c r="G37" s="338"/>
      <c r="CH37" s="338"/>
      <c r="CI37" s="338"/>
      <c r="CJ37" s="338"/>
      <c r="CK37" s="338"/>
      <c r="CL37" s="338"/>
      <c r="CM37" s="338"/>
      <c r="CN37" s="338"/>
      <c r="CO37" s="338"/>
      <c r="CP37" s="338"/>
      <c r="CQ37" s="338"/>
      <c r="CR37" s="338"/>
      <c r="CS37" s="338"/>
      <c r="CT37" s="338"/>
      <c r="CU37" s="338"/>
      <c r="CV37" s="338"/>
      <c r="CW37" s="338"/>
      <c r="CX37" s="338"/>
      <c r="CY37" s="338"/>
      <c r="CZ37" s="338"/>
      <c r="DA37" s="338"/>
      <c r="DB37" s="338"/>
      <c r="DC37" s="338"/>
      <c r="DD37" s="338"/>
      <c r="DE37" s="338"/>
      <c r="DF37" s="338"/>
      <c r="DG37" s="338"/>
      <c r="DH37" s="338"/>
      <c r="DI37" s="338"/>
      <c r="DJ37" s="338"/>
      <c r="DK37" s="338"/>
      <c r="DL37" s="338"/>
      <c r="DM37" s="338"/>
      <c r="DN37" s="338"/>
      <c r="DO37" s="338"/>
      <c r="DP37" s="338"/>
      <c r="DQ37" s="338"/>
      <c r="DR37" s="338"/>
      <c r="DS37" s="338"/>
      <c r="DT37" s="338"/>
      <c r="DU37" s="338"/>
      <c r="DV37" s="338"/>
      <c r="DW37" s="338"/>
      <c r="DX37" s="338"/>
      <c r="DY37" s="338"/>
    </row>
    <row r="38" spans="2:129">
      <c r="B38" s="338"/>
      <c r="C38" s="338"/>
      <c r="D38" s="338"/>
      <c r="E38" s="338"/>
      <c r="F38" s="338"/>
      <c r="G38" s="338"/>
      <c r="CH38" s="338"/>
      <c r="CI38" s="338"/>
      <c r="CJ38" s="338"/>
      <c r="CK38" s="338"/>
      <c r="CL38" s="338"/>
      <c r="CM38" s="338"/>
      <c r="CN38" s="338"/>
      <c r="CO38" s="338"/>
      <c r="CP38" s="338"/>
      <c r="CQ38" s="338"/>
      <c r="CR38" s="338"/>
      <c r="CS38" s="338"/>
      <c r="CT38" s="338"/>
      <c r="CU38" s="338"/>
      <c r="CV38" s="338"/>
      <c r="CW38" s="338"/>
      <c r="CX38" s="338"/>
      <c r="CY38" s="338"/>
      <c r="CZ38" s="338"/>
      <c r="DA38" s="338"/>
      <c r="DB38" s="338"/>
      <c r="DC38" s="338"/>
      <c r="DD38" s="338"/>
      <c r="DE38" s="338"/>
      <c r="DF38" s="338"/>
      <c r="DG38" s="338"/>
      <c r="DH38" s="338"/>
      <c r="DI38" s="338"/>
      <c r="DJ38" s="338"/>
      <c r="DK38" s="338"/>
      <c r="DL38" s="338"/>
      <c r="DM38" s="338"/>
      <c r="DN38" s="338"/>
      <c r="DO38" s="338"/>
      <c r="DP38" s="338"/>
      <c r="DQ38" s="338"/>
      <c r="DR38" s="338"/>
      <c r="DS38" s="338"/>
      <c r="DT38" s="338"/>
      <c r="DU38" s="338"/>
      <c r="DV38" s="338"/>
      <c r="DW38" s="338"/>
      <c r="DX38" s="338"/>
      <c r="DY38" s="338"/>
    </row>
    <row r="39" spans="2:129">
      <c r="B39" s="338"/>
      <c r="C39" s="338"/>
      <c r="D39" s="338"/>
      <c r="E39" s="338"/>
      <c r="F39" s="338"/>
      <c r="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c r="DI39" s="338"/>
      <c r="DJ39" s="338"/>
      <c r="DK39" s="338"/>
      <c r="DL39" s="338"/>
      <c r="DM39" s="338"/>
      <c r="DN39" s="338"/>
      <c r="DO39" s="338"/>
      <c r="DP39" s="338"/>
      <c r="DQ39" s="338"/>
      <c r="DR39" s="338"/>
      <c r="DS39" s="338"/>
      <c r="DT39" s="338"/>
      <c r="DU39" s="338"/>
      <c r="DV39" s="338"/>
      <c r="DW39" s="338"/>
      <c r="DX39" s="338"/>
      <c r="DY39" s="338"/>
    </row>
    <row r="40" spans="2:129">
      <c r="B40" s="338"/>
      <c r="C40" s="338"/>
      <c r="D40" s="338"/>
      <c r="E40" s="338"/>
      <c r="F40" s="338"/>
      <c r="G40" s="338"/>
      <c r="CH40" s="338"/>
      <c r="CI40" s="338"/>
      <c r="CJ40" s="338"/>
      <c r="CK40" s="338"/>
      <c r="CL40" s="338"/>
      <c r="CM40" s="338"/>
      <c r="CN40" s="338"/>
      <c r="CO40" s="338"/>
      <c r="CP40" s="338"/>
      <c r="CQ40" s="338"/>
      <c r="CR40" s="338"/>
      <c r="CS40" s="338"/>
      <c r="CT40" s="338"/>
      <c r="CU40" s="338"/>
      <c r="CV40" s="338"/>
      <c r="CW40" s="338"/>
      <c r="CX40" s="338"/>
      <c r="CY40" s="338"/>
      <c r="CZ40" s="338"/>
      <c r="DA40" s="338"/>
      <c r="DB40" s="338"/>
      <c r="DC40" s="338"/>
      <c r="DD40" s="338"/>
      <c r="DE40" s="338"/>
      <c r="DF40" s="338"/>
      <c r="DG40" s="338"/>
      <c r="DH40" s="338"/>
      <c r="DI40" s="338"/>
      <c r="DJ40" s="338"/>
      <c r="DK40" s="338"/>
      <c r="DL40" s="338"/>
      <c r="DM40" s="338"/>
      <c r="DN40" s="338"/>
      <c r="DO40" s="338"/>
      <c r="DP40" s="338"/>
      <c r="DQ40" s="338"/>
      <c r="DR40" s="338"/>
      <c r="DS40" s="338"/>
      <c r="DT40" s="338"/>
      <c r="DU40" s="338"/>
      <c r="DV40" s="338"/>
      <c r="DW40" s="338"/>
      <c r="DX40" s="338"/>
      <c r="DY40" s="338"/>
    </row>
    <row r="41" spans="2:129">
      <c r="B41" s="338"/>
      <c r="C41" s="338"/>
      <c r="D41" s="338"/>
      <c r="E41" s="338"/>
      <c r="F41" s="338"/>
      <c r="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I41" s="338"/>
      <c r="DJ41" s="338"/>
      <c r="DK41" s="338"/>
      <c r="DL41" s="338"/>
      <c r="DM41" s="338"/>
      <c r="DN41" s="338"/>
      <c r="DO41" s="338"/>
      <c r="DP41" s="338"/>
      <c r="DQ41" s="338"/>
      <c r="DR41" s="338"/>
      <c r="DS41" s="338"/>
      <c r="DT41" s="338"/>
      <c r="DU41" s="338"/>
      <c r="DV41" s="338"/>
      <c r="DW41" s="338"/>
      <c r="DX41" s="338"/>
      <c r="DY41" s="338"/>
    </row>
    <row r="42" spans="2:129">
      <c r="B42" s="338"/>
      <c r="C42" s="338"/>
      <c r="D42" s="338"/>
      <c r="E42" s="338"/>
      <c r="F42" s="338"/>
      <c r="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8"/>
      <c r="DS42" s="338"/>
      <c r="DT42" s="338"/>
      <c r="DU42" s="338"/>
      <c r="DV42" s="338"/>
      <c r="DW42" s="338"/>
      <c r="DX42" s="338"/>
      <c r="DY42" s="338"/>
    </row>
    <row r="43" spans="2:129">
      <c r="B43" s="338"/>
      <c r="C43" s="338"/>
      <c r="D43" s="338"/>
      <c r="E43" s="338"/>
      <c r="F43" s="338"/>
      <c r="G43" s="338"/>
      <c r="CH43" s="338"/>
      <c r="CI43" s="338"/>
      <c r="CJ43" s="338"/>
      <c r="CK43" s="338"/>
      <c r="CL43" s="338"/>
      <c r="CM43" s="338"/>
      <c r="CN43" s="338"/>
      <c r="CO43" s="338"/>
      <c r="CP43" s="338"/>
      <c r="CQ43" s="338"/>
      <c r="CR43" s="338"/>
      <c r="CS43" s="338"/>
      <c r="CT43" s="338"/>
      <c r="CU43" s="338"/>
      <c r="CV43" s="338"/>
      <c r="CW43" s="338"/>
      <c r="CX43" s="338"/>
      <c r="CY43" s="338"/>
      <c r="CZ43" s="338"/>
      <c r="DA43" s="338"/>
      <c r="DB43" s="338"/>
      <c r="DC43" s="338"/>
      <c r="DD43" s="338"/>
      <c r="DE43" s="338"/>
      <c r="DF43" s="338"/>
      <c r="DG43" s="338"/>
      <c r="DH43" s="338"/>
      <c r="DI43" s="338"/>
      <c r="DJ43" s="338"/>
      <c r="DK43" s="338"/>
      <c r="DL43" s="338"/>
      <c r="DM43" s="338"/>
      <c r="DN43" s="338"/>
      <c r="DO43" s="338"/>
      <c r="DP43" s="338"/>
      <c r="DQ43" s="338"/>
      <c r="DR43" s="338"/>
      <c r="DS43" s="338"/>
      <c r="DT43" s="338"/>
      <c r="DU43" s="338"/>
      <c r="DV43" s="338"/>
      <c r="DW43" s="338"/>
      <c r="DX43" s="338"/>
      <c r="DY43" s="338"/>
    </row>
    <row r="44" spans="2:129">
      <c r="B44" s="338"/>
      <c r="C44" s="338"/>
      <c r="D44" s="338"/>
      <c r="E44" s="338"/>
      <c r="F44" s="338"/>
      <c r="G44" s="338"/>
      <c r="CH44" s="338"/>
      <c r="CI44" s="338"/>
      <c r="CJ44" s="338"/>
      <c r="CK44" s="338"/>
      <c r="CL44" s="338"/>
      <c r="CM44" s="338"/>
      <c r="CN44" s="338"/>
      <c r="CO44" s="338"/>
      <c r="CP44" s="338"/>
      <c r="CQ44" s="338"/>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row>
    <row r="45" spans="2:129">
      <c r="B45" s="338"/>
      <c r="C45" s="338"/>
      <c r="D45" s="338"/>
      <c r="E45" s="338"/>
      <c r="F45" s="338"/>
      <c r="G45" s="338"/>
      <c r="CH45" s="338"/>
      <c r="CI45" s="338"/>
      <c r="CJ45" s="338"/>
      <c r="CK45" s="338"/>
      <c r="CL45" s="338"/>
      <c r="CM45" s="338"/>
      <c r="CN45" s="338"/>
      <c r="CO45" s="338"/>
      <c r="CP45" s="338"/>
      <c r="CQ45" s="338"/>
      <c r="CR45" s="338"/>
      <c r="CS45" s="338"/>
      <c r="CT45" s="338"/>
      <c r="CU45" s="338"/>
      <c r="CV45" s="338"/>
      <c r="CW45" s="338"/>
      <c r="CX45" s="338"/>
      <c r="CY45" s="338"/>
      <c r="CZ45" s="338"/>
      <c r="DA45" s="338"/>
      <c r="DB45" s="338"/>
      <c r="DC45" s="338"/>
      <c r="DD45" s="338"/>
      <c r="DE45" s="338"/>
      <c r="DF45" s="338"/>
      <c r="DG45" s="338"/>
      <c r="DH45" s="338"/>
      <c r="DI45" s="338"/>
      <c r="DJ45" s="338"/>
      <c r="DK45" s="338"/>
      <c r="DL45" s="338"/>
      <c r="DM45" s="338"/>
      <c r="DN45" s="338"/>
      <c r="DO45" s="338"/>
      <c r="DP45" s="338"/>
      <c r="DQ45" s="338"/>
      <c r="DR45" s="338"/>
      <c r="DS45" s="338"/>
      <c r="DT45" s="338"/>
      <c r="DU45" s="338"/>
      <c r="DV45" s="338"/>
      <c r="DW45" s="338"/>
      <c r="DX45" s="338"/>
      <c r="DY45" s="338"/>
    </row>
    <row r="46" spans="2:129">
      <c r="B46" s="338"/>
      <c r="C46" s="338"/>
      <c r="D46" s="338"/>
      <c r="E46" s="338"/>
      <c r="F46" s="338"/>
      <c r="G46" s="338"/>
      <c r="CH46" s="338"/>
      <c r="CI46" s="338"/>
      <c r="CJ46" s="338"/>
      <c r="CK46" s="338"/>
      <c r="CL46" s="338"/>
      <c r="CM46" s="338"/>
      <c r="CN46" s="338"/>
      <c r="CO46" s="338"/>
      <c r="CP46" s="338"/>
      <c r="CQ46" s="338"/>
      <c r="CR46" s="338"/>
      <c r="CS46" s="338"/>
      <c r="CT46" s="338"/>
      <c r="CU46" s="338"/>
      <c r="CV46" s="338"/>
      <c r="CW46" s="338"/>
      <c r="CX46" s="338"/>
      <c r="CY46" s="338"/>
      <c r="CZ46" s="338"/>
      <c r="DA46" s="338"/>
      <c r="DB46" s="338"/>
      <c r="DC46" s="338"/>
      <c r="DD46" s="338"/>
      <c r="DE46" s="338"/>
      <c r="DF46" s="338"/>
      <c r="DG46" s="338"/>
      <c r="DH46" s="338"/>
      <c r="DI46" s="338"/>
      <c r="DJ46" s="338"/>
      <c r="DK46" s="338"/>
      <c r="DL46" s="338"/>
      <c r="DM46" s="338"/>
      <c r="DN46" s="338"/>
      <c r="DO46" s="338"/>
      <c r="DP46" s="338"/>
      <c r="DQ46" s="338"/>
      <c r="DR46" s="338"/>
      <c r="DS46" s="338"/>
      <c r="DT46" s="338"/>
      <c r="DU46" s="338"/>
      <c r="DV46" s="338"/>
      <c r="DW46" s="338"/>
      <c r="DX46" s="338"/>
      <c r="DY46" s="338"/>
    </row>
    <row r="47" spans="2:129">
      <c r="B47" s="338"/>
      <c r="C47" s="338"/>
      <c r="D47" s="338"/>
      <c r="E47" s="338"/>
      <c r="F47" s="338"/>
      <c r="G47" s="338"/>
      <c r="CH47" s="338"/>
      <c r="CI47" s="338"/>
      <c r="CJ47" s="338"/>
      <c r="CK47" s="338"/>
      <c r="CL47" s="338"/>
      <c r="CM47" s="338"/>
      <c r="CN47" s="338"/>
      <c r="CO47" s="338"/>
      <c r="CP47" s="338"/>
      <c r="CQ47" s="338"/>
      <c r="CR47" s="338"/>
      <c r="CS47" s="338"/>
      <c r="CT47" s="338"/>
      <c r="CU47" s="338"/>
      <c r="CV47" s="338"/>
      <c r="CW47" s="338"/>
      <c r="CX47" s="338"/>
      <c r="CY47" s="338"/>
      <c r="CZ47" s="338"/>
      <c r="DA47" s="338"/>
      <c r="DB47" s="338"/>
      <c r="DC47" s="338"/>
      <c r="DD47" s="338"/>
      <c r="DE47" s="338"/>
      <c r="DF47" s="338"/>
      <c r="DG47" s="338"/>
      <c r="DH47" s="338"/>
      <c r="DI47" s="338"/>
      <c r="DJ47" s="338"/>
      <c r="DK47" s="338"/>
      <c r="DL47" s="338"/>
      <c r="DM47" s="338"/>
      <c r="DN47" s="338"/>
      <c r="DO47" s="338"/>
      <c r="DP47" s="338"/>
      <c r="DQ47" s="338"/>
      <c r="DR47" s="338"/>
      <c r="DS47" s="338"/>
      <c r="DT47" s="338"/>
      <c r="DU47" s="338"/>
      <c r="DV47" s="338"/>
      <c r="DW47" s="338"/>
      <c r="DX47" s="338"/>
      <c r="DY47" s="338"/>
    </row>
    <row r="48" spans="2:129">
      <c r="B48" s="338"/>
      <c r="C48" s="338"/>
      <c r="D48" s="338"/>
      <c r="E48" s="338"/>
      <c r="F48" s="338"/>
      <c r="G48" s="338"/>
      <c r="CH48" s="338"/>
      <c r="CI48" s="338"/>
      <c r="CJ48" s="338"/>
      <c r="CK48" s="338"/>
      <c r="CL48" s="338"/>
      <c r="CM48" s="338"/>
      <c r="CN48" s="338"/>
      <c r="CO48" s="338"/>
      <c r="CP48" s="338"/>
      <c r="CQ48" s="338"/>
      <c r="CR48" s="338"/>
      <c r="CS48" s="338"/>
      <c r="CT48" s="338"/>
      <c r="CU48" s="338"/>
      <c r="CV48" s="338"/>
      <c r="CW48" s="338"/>
      <c r="CX48" s="338"/>
      <c r="CY48" s="338"/>
      <c r="CZ48" s="338"/>
      <c r="DA48" s="338"/>
      <c r="DB48" s="338"/>
      <c r="DC48" s="338"/>
      <c r="DD48" s="338"/>
      <c r="DE48" s="338"/>
      <c r="DF48" s="338"/>
      <c r="DG48" s="338"/>
      <c r="DH48" s="338"/>
      <c r="DI48" s="338"/>
      <c r="DJ48" s="338"/>
      <c r="DK48" s="338"/>
      <c r="DL48" s="338"/>
      <c r="DM48" s="338"/>
      <c r="DN48" s="338"/>
      <c r="DO48" s="338"/>
      <c r="DP48" s="338"/>
      <c r="DQ48" s="338"/>
      <c r="DR48" s="338"/>
      <c r="DS48" s="338"/>
      <c r="DT48" s="338"/>
      <c r="DU48" s="338"/>
      <c r="DV48" s="338"/>
      <c r="DW48" s="338"/>
      <c r="DX48" s="338"/>
      <c r="DY48" s="338"/>
    </row>
    <row r="49" spans="2:129">
      <c r="B49" s="338"/>
      <c r="C49" s="338"/>
      <c r="D49" s="338"/>
      <c r="E49" s="338"/>
      <c r="F49" s="338"/>
      <c r="G49" s="338"/>
      <c r="CH49" s="338"/>
      <c r="CI49" s="338"/>
      <c r="CJ49" s="338"/>
      <c r="CK49" s="338"/>
      <c r="CL49" s="338"/>
      <c r="CM49" s="338"/>
      <c r="CN49" s="338"/>
      <c r="CO49" s="338"/>
      <c r="CP49" s="338"/>
      <c r="CQ49" s="338"/>
      <c r="CR49" s="338"/>
      <c r="CS49" s="338"/>
      <c r="CT49" s="338"/>
      <c r="CU49" s="338"/>
      <c r="CV49" s="338"/>
      <c r="CW49" s="338"/>
      <c r="CX49" s="338"/>
      <c r="CY49" s="338"/>
      <c r="CZ49" s="338"/>
      <c r="DA49" s="338"/>
      <c r="DB49" s="338"/>
      <c r="DC49" s="338"/>
      <c r="DD49" s="338"/>
      <c r="DE49" s="338"/>
      <c r="DF49" s="338"/>
      <c r="DG49" s="338"/>
      <c r="DH49" s="338"/>
      <c r="DI49" s="338"/>
      <c r="DJ49" s="338"/>
      <c r="DK49" s="338"/>
      <c r="DL49" s="338"/>
      <c r="DM49" s="338"/>
      <c r="DN49" s="338"/>
      <c r="DO49" s="338"/>
      <c r="DP49" s="338"/>
      <c r="DQ49" s="338"/>
      <c r="DR49" s="338"/>
      <c r="DS49" s="338"/>
      <c r="DT49" s="338"/>
      <c r="DU49" s="338"/>
      <c r="DV49" s="338"/>
      <c r="DW49" s="338"/>
      <c r="DX49" s="338"/>
      <c r="DY49" s="338"/>
    </row>
    <row r="50" spans="2:129">
      <c r="B50" s="338"/>
      <c r="C50" s="338"/>
      <c r="D50" s="338"/>
      <c r="E50" s="338"/>
      <c r="F50" s="338"/>
      <c r="G50" s="338"/>
      <c r="CH50" s="338"/>
      <c r="CI50" s="338"/>
      <c r="CJ50" s="338"/>
      <c r="CK50" s="338"/>
      <c r="CL50" s="338"/>
      <c r="CM50" s="338"/>
      <c r="CN50" s="338"/>
      <c r="CO50" s="338"/>
      <c r="CP50" s="338"/>
      <c r="CQ50" s="338"/>
      <c r="CR50" s="338"/>
      <c r="CS50" s="338"/>
      <c r="CT50" s="338"/>
      <c r="CU50" s="338"/>
      <c r="CV50" s="338"/>
      <c r="CW50" s="338"/>
      <c r="CX50" s="338"/>
      <c r="CY50" s="338"/>
      <c r="CZ50" s="338"/>
      <c r="DA50" s="338"/>
      <c r="DB50" s="338"/>
      <c r="DC50" s="338"/>
      <c r="DD50" s="338"/>
      <c r="DE50" s="338"/>
      <c r="DF50" s="338"/>
      <c r="DG50" s="338"/>
      <c r="DH50" s="338"/>
      <c r="DI50" s="338"/>
      <c r="DJ50" s="338"/>
      <c r="DK50" s="338"/>
      <c r="DL50" s="338"/>
      <c r="DM50" s="338"/>
      <c r="DN50" s="338"/>
      <c r="DO50" s="338"/>
      <c r="DP50" s="338"/>
      <c r="DQ50" s="338"/>
      <c r="DR50" s="338"/>
      <c r="DS50" s="338"/>
      <c r="DT50" s="338"/>
      <c r="DU50" s="338"/>
      <c r="DV50" s="338"/>
      <c r="DW50" s="338"/>
      <c r="DX50" s="338"/>
      <c r="DY50" s="338"/>
    </row>
    <row r="51" spans="2:129">
      <c r="B51" s="338"/>
      <c r="C51" s="338"/>
      <c r="D51" s="338"/>
      <c r="E51" s="338"/>
      <c r="F51" s="338"/>
      <c r="G51" s="338"/>
      <c r="CH51" s="338"/>
      <c r="CI51" s="338"/>
      <c r="CJ51" s="338"/>
      <c r="CK51" s="338"/>
      <c r="CL51" s="338"/>
      <c r="CM51" s="338"/>
      <c r="CN51" s="338"/>
      <c r="CO51" s="338"/>
      <c r="CP51" s="338"/>
      <c r="CQ51" s="338"/>
      <c r="CR51" s="338"/>
      <c r="CS51" s="338"/>
      <c r="CT51" s="338"/>
      <c r="CU51" s="338"/>
      <c r="CV51" s="338"/>
      <c r="CW51" s="338"/>
      <c r="CX51" s="338"/>
      <c r="CY51" s="338"/>
      <c r="CZ51" s="338"/>
      <c r="DA51" s="338"/>
      <c r="DB51" s="338"/>
      <c r="DC51" s="338"/>
      <c r="DD51" s="338"/>
      <c r="DE51" s="338"/>
      <c r="DF51" s="338"/>
      <c r="DG51" s="338"/>
      <c r="DH51" s="338"/>
      <c r="DI51" s="338"/>
      <c r="DJ51" s="338"/>
      <c r="DK51" s="338"/>
      <c r="DL51" s="338"/>
      <c r="DM51" s="338"/>
      <c r="DN51" s="338"/>
      <c r="DO51" s="338"/>
      <c r="DP51" s="338"/>
      <c r="DQ51" s="338"/>
      <c r="DR51" s="338"/>
      <c r="DS51" s="338"/>
      <c r="DT51" s="338"/>
      <c r="DU51" s="338"/>
      <c r="DV51" s="338"/>
      <c r="DW51" s="338"/>
      <c r="DX51" s="338"/>
      <c r="DY51" s="338"/>
    </row>
    <row r="52" spans="2:129">
      <c r="B52" s="338"/>
      <c r="C52" s="338"/>
      <c r="D52" s="338"/>
      <c r="E52" s="338"/>
      <c r="F52" s="338"/>
      <c r="G52" s="338"/>
      <c r="CH52" s="338"/>
      <c r="CI52" s="338"/>
      <c r="CJ52" s="338"/>
      <c r="CK52" s="338"/>
      <c r="CL52" s="338"/>
      <c r="CM52" s="338"/>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c r="DJ52" s="338"/>
      <c r="DK52" s="338"/>
      <c r="DL52" s="338"/>
      <c r="DM52" s="338"/>
      <c r="DN52" s="338"/>
      <c r="DO52" s="338"/>
      <c r="DP52" s="338"/>
      <c r="DQ52" s="338"/>
      <c r="DR52" s="338"/>
      <c r="DS52" s="338"/>
      <c r="DT52" s="338"/>
      <c r="DU52" s="338"/>
      <c r="DV52" s="338"/>
      <c r="DW52" s="338"/>
      <c r="DX52" s="338"/>
      <c r="DY52" s="338"/>
    </row>
    <row r="53" spans="2:129">
      <c r="B53" s="338"/>
      <c r="C53" s="338"/>
      <c r="D53" s="338"/>
      <c r="E53" s="338"/>
      <c r="F53" s="338"/>
      <c r="G53" s="338"/>
      <c r="CH53" s="338"/>
      <c r="CI53" s="338"/>
      <c r="CJ53" s="338"/>
      <c r="CK53" s="338"/>
      <c r="CL53" s="338"/>
      <c r="CM53" s="338"/>
      <c r="CN53" s="338"/>
      <c r="CO53" s="338"/>
      <c r="CP53" s="338"/>
      <c r="CQ53" s="338"/>
      <c r="CR53" s="338"/>
      <c r="CS53" s="338"/>
      <c r="CT53" s="338"/>
      <c r="CU53" s="338"/>
      <c r="CV53" s="338"/>
      <c r="CW53" s="338"/>
      <c r="CX53" s="338"/>
      <c r="CY53" s="338"/>
      <c r="CZ53" s="338"/>
      <c r="DA53" s="338"/>
      <c r="DB53" s="338"/>
      <c r="DC53" s="338"/>
      <c r="DD53" s="338"/>
      <c r="DE53" s="338"/>
      <c r="DF53" s="338"/>
      <c r="DG53" s="338"/>
      <c r="DH53" s="338"/>
      <c r="DI53" s="338"/>
      <c r="DJ53" s="338"/>
      <c r="DK53" s="338"/>
      <c r="DL53" s="338"/>
      <c r="DM53" s="338"/>
      <c r="DN53" s="338"/>
      <c r="DO53" s="338"/>
      <c r="DP53" s="338"/>
      <c r="DQ53" s="338"/>
      <c r="DR53" s="338"/>
      <c r="DS53" s="338"/>
      <c r="DT53" s="338"/>
      <c r="DU53" s="338"/>
      <c r="DV53" s="338"/>
      <c r="DW53" s="338"/>
      <c r="DX53" s="338"/>
      <c r="DY53" s="338"/>
    </row>
    <row r="54" spans="2:129">
      <c r="B54" s="338"/>
      <c r="C54" s="338"/>
      <c r="D54" s="338"/>
      <c r="E54" s="338"/>
      <c r="F54" s="338"/>
      <c r="G54" s="338"/>
      <c r="CH54" s="338"/>
      <c r="CI54" s="338"/>
      <c r="CJ54" s="338"/>
      <c r="CK54" s="338"/>
      <c r="CL54" s="338"/>
      <c r="CM54" s="338"/>
      <c r="CN54" s="338"/>
      <c r="CO54" s="338"/>
      <c r="CP54" s="338"/>
      <c r="CQ54" s="338"/>
      <c r="CR54" s="338"/>
      <c r="CS54" s="338"/>
      <c r="CT54" s="338"/>
      <c r="CU54" s="338"/>
      <c r="CV54" s="338"/>
      <c r="CW54" s="338"/>
      <c r="CX54" s="338"/>
      <c r="CY54" s="338"/>
      <c r="CZ54" s="338"/>
      <c r="DA54" s="338"/>
      <c r="DB54" s="338"/>
      <c r="DC54" s="338"/>
      <c r="DD54" s="338"/>
      <c r="DE54" s="338"/>
      <c r="DF54" s="338"/>
      <c r="DG54" s="338"/>
      <c r="DH54" s="338"/>
      <c r="DI54" s="338"/>
      <c r="DJ54" s="338"/>
      <c r="DK54" s="338"/>
      <c r="DL54" s="338"/>
      <c r="DM54" s="338"/>
      <c r="DN54" s="338"/>
      <c r="DO54" s="338"/>
      <c r="DP54" s="338"/>
      <c r="DQ54" s="338"/>
      <c r="DR54" s="338"/>
      <c r="DS54" s="338"/>
      <c r="DT54" s="338"/>
      <c r="DU54" s="338"/>
      <c r="DV54" s="338"/>
      <c r="DW54" s="338"/>
      <c r="DX54" s="338"/>
      <c r="DY54" s="338"/>
    </row>
    <row r="55" spans="2:129">
      <c r="B55" s="338"/>
      <c r="C55" s="338"/>
      <c r="D55" s="338"/>
      <c r="E55" s="338"/>
      <c r="F55" s="338"/>
      <c r="G55" s="338"/>
      <c r="CH55" s="338"/>
      <c r="CI55" s="338"/>
      <c r="CJ55" s="338"/>
      <c r="CK55" s="338"/>
      <c r="CL55" s="338"/>
      <c r="CM55" s="338"/>
      <c r="CN55" s="338"/>
      <c r="CO55" s="338"/>
      <c r="CP55" s="338"/>
      <c r="CQ55" s="338"/>
      <c r="CR55" s="338"/>
      <c r="CS55" s="338"/>
      <c r="CT55" s="338"/>
      <c r="CU55" s="338"/>
      <c r="CV55" s="338"/>
      <c r="CW55" s="338"/>
      <c r="CX55" s="338"/>
      <c r="CY55" s="338"/>
      <c r="CZ55" s="338"/>
      <c r="DA55" s="338"/>
      <c r="DB55" s="338"/>
      <c r="DC55" s="338"/>
      <c r="DD55" s="338"/>
      <c r="DE55" s="338"/>
      <c r="DF55" s="338"/>
      <c r="DG55" s="338"/>
      <c r="DH55" s="338"/>
      <c r="DI55" s="338"/>
      <c r="DJ55" s="338"/>
      <c r="DK55" s="338"/>
      <c r="DL55" s="338"/>
      <c r="DM55" s="338"/>
      <c r="DN55" s="338"/>
      <c r="DO55" s="338"/>
      <c r="DP55" s="338"/>
      <c r="DQ55" s="338"/>
      <c r="DR55" s="338"/>
      <c r="DS55" s="338"/>
      <c r="DT55" s="338"/>
      <c r="DU55" s="338"/>
      <c r="DV55" s="338"/>
      <c r="DW55" s="338"/>
      <c r="DX55" s="338"/>
      <c r="DY55" s="338"/>
    </row>
    <row r="56" spans="2:129">
      <c r="B56" s="338"/>
      <c r="C56" s="338"/>
      <c r="D56" s="338"/>
      <c r="E56" s="338"/>
      <c r="F56" s="338"/>
      <c r="G56" s="338"/>
      <c r="CH56" s="338"/>
      <c r="CI56" s="338"/>
      <c r="CJ56" s="338"/>
      <c r="CK56" s="338"/>
      <c r="CL56" s="338"/>
      <c r="CM56" s="338"/>
      <c r="CN56" s="338"/>
      <c r="CO56" s="338"/>
      <c r="CP56" s="338"/>
      <c r="CQ56" s="338"/>
      <c r="CR56" s="338"/>
      <c r="CS56" s="338"/>
      <c r="CT56" s="338"/>
      <c r="CU56" s="338"/>
      <c r="CV56" s="338"/>
      <c r="CW56" s="338"/>
      <c r="CX56" s="338"/>
      <c r="CY56" s="338"/>
      <c r="CZ56" s="338"/>
      <c r="DA56" s="338"/>
      <c r="DB56" s="338"/>
      <c r="DC56" s="338"/>
      <c r="DD56" s="338"/>
      <c r="DE56" s="338"/>
      <c r="DF56" s="338"/>
      <c r="DG56" s="338"/>
      <c r="DH56" s="338"/>
      <c r="DI56" s="338"/>
      <c r="DJ56" s="338"/>
      <c r="DK56" s="338"/>
      <c r="DL56" s="338"/>
      <c r="DM56" s="338"/>
      <c r="DN56" s="338"/>
      <c r="DO56" s="338"/>
      <c r="DP56" s="338"/>
      <c r="DQ56" s="338"/>
      <c r="DR56" s="338"/>
      <c r="DS56" s="338"/>
      <c r="DT56" s="338"/>
      <c r="DU56" s="338"/>
      <c r="DV56" s="338"/>
      <c r="DW56" s="338"/>
      <c r="DX56" s="338"/>
      <c r="DY56" s="338"/>
    </row>
    <row r="57" spans="2:129">
      <c r="B57" s="338"/>
      <c r="C57" s="338"/>
      <c r="D57" s="338"/>
      <c r="E57" s="338"/>
      <c r="F57" s="338"/>
      <c r="G57" s="338"/>
      <c r="CH57" s="338"/>
      <c r="CI57" s="338"/>
      <c r="CJ57" s="338"/>
      <c r="CK57" s="338"/>
      <c r="CL57" s="338"/>
      <c r="CM57" s="338"/>
      <c r="CN57" s="338"/>
      <c r="CO57" s="338"/>
      <c r="CP57" s="338"/>
      <c r="CQ57" s="338"/>
      <c r="CR57" s="338"/>
      <c r="CS57" s="338"/>
      <c r="CT57" s="338"/>
      <c r="CU57" s="338"/>
      <c r="CV57" s="338"/>
      <c r="CW57" s="338"/>
      <c r="CX57" s="338"/>
      <c r="CY57" s="338"/>
      <c r="CZ57" s="338"/>
      <c r="DA57" s="338"/>
      <c r="DB57" s="338"/>
      <c r="DC57" s="338"/>
      <c r="DD57" s="338"/>
      <c r="DE57" s="338"/>
      <c r="DF57" s="338"/>
      <c r="DG57" s="338"/>
      <c r="DH57" s="338"/>
      <c r="DI57" s="338"/>
      <c r="DJ57" s="338"/>
      <c r="DK57" s="338"/>
      <c r="DL57" s="338"/>
      <c r="DM57" s="338"/>
      <c r="DN57" s="338"/>
      <c r="DO57" s="338"/>
      <c r="DP57" s="338"/>
      <c r="DQ57" s="338"/>
      <c r="DR57" s="338"/>
      <c r="DS57" s="338"/>
      <c r="DT57" s="338"/>
      <c r="DU57" s="338"/>
      <c r="DV57" s="338"/>
      <c r="DW57" s="338"/>
      <c r="DX57" s="338"/>
      <c r="DY57" s="338"/>
    </row>
    <row r="58" spans="2:129">
      <c r="B58" s="338"/>
      <c r="C58" s="338"/>
      <c r="D58" s="338"/>
      <c r="E58" s="338"/>
      <c r="F58" s="338"/>
      <c r="G58" s="338"/>
      <c r="CH58" s="338"/>
      <c r="CI58" s="338"/>
      <c r="CJ58" s="338"/>
      <c r="CK58" s="338"/>
      <c r="CL58" s="338"/>
      <c r="CM58" s="338"/>
      <c r="CN58" s="338"/>
      <c r="CO58" s="338"/>
      <c r="CP58" s="338"/>
      <c r="CQ58" s="338"/>
      <c r="CR58" s="338"/>
      <c r="CS58" s="338"/>
      <c r="CT58" s="338"/>
      <c r="CU58" s="338"/>
      <c r="CV58" s="338"/>
      <c r="CW58" s="338"/>
      <c r="CX58" s="338"/>
      <c r="CY58" s="338"/>
      <c r="CZ58" s="338"/>
      <c r="DA58" s="338"/>
      <c r="DB58" s="338"/>
      <c r="DC58" s="338"/>
      <c r="DD58" s="338"/>
      <c r="DE58" s="338"/>
      <c r="DF58" s="338"/>
      <c r="DG58" s="338"/>
      <c r="DH58" s="338"/>
      <c r="DI58" s="338"/>
      <c r="DJ58" s="338"/>
      <c r="DK58" s="338"/>
      <c r="DL58" s="338"/>
      <c r="DM58" s="338"/>
      <c r="DN58" s="338"/>
      <c r="DO58" s="338"/>
      <c r="DP58" s="338"/>
      <c r="DQ58" s="338"/>
      <c r="DR58" s="338"/>
      <c r="DS58" s="338"/>
      <c r="DT58" s="338"/>
      <c r="DU58" s="338"/>
      <c r="DV58" s="338"/>
      <c r="DW58" s="338"/>
      <c r="DX58" s="338"/>
      <c r="DY58" s="338"/>
    </row>
    <row r="59" spans="2:129">
      <c r="B59" s="338"/>
      <c r="C59" s="338"/>
      <c r="D59" s="338"/>
      <c r="E59" s="338"/>
      <c r="F59" s="338"/>
      <c r="G59" s="338"/>
      <c r="CH59" s="338"/>
      <c r="CI59" s="338"/>
      <c r="CJ59" s="338"/>
      <c r="CK59" s="338"/>
      <c r="CL59" s="338"/>
      <c r="CM59" s="338"/>
      <c r="CN59" s="338"/>
      <c r="CO59" s="338"/>
      <c r="CP59" s="338"/>
      <c r="CQ59" s="338"/>
      <c r="CR59" s="338"/>
      <c r="CS59" s="338"/>
      <c r="CT59" s="338"/>
      <c r="CU59" s="338"/>
      <c r="CV59" s="338"/>
      <c r="CW59" s="338"/>
      <c r="CX59" s="338"/>
      <c r="CY59" s="338"/>
      <c r="CZ59" s="338"/>
      <c r="DA59" s="338"/>
      <c r="DB59" s="338"/>
      <c r="DC59" s="338"/>
      <c r="DD59" s="338"/>
      <c r="DE59" s="338"/>
      <c r="DF59" s="338"/>
      <c r="DG59" s="338"/>
      <c r="DH59" s="338"/>
      <c r="DI59" s="338"/>
      <c r="DJ59" s="338"/>
      <c r="DK59" s="338"/>
      <c r="DL59" s="338"/>
      <c r="DM59" s="338"/>
      <c r="DN59" s="338"/>
      <c r="DO59" s="338"/>
      <c r="DP59" s="338"/>
      <c r="DQ59" s="338"/>
      <c r="DR59" s="338"/>
      <c r="DS59" s="338"/>
      <c r="DT59" s="338"/>
      <c r="DU59" s="338"/>
      <c r="DV59" s="338"/>
      <c r="DW59" s="338"/>
      <c r="DX59" s="338"/>
      <c r="DY59" s="338"/>
    </row>
    <row r="60" spans="2:129">
      <c r="B60" s="338"/>
      <c r="C60" s="338"/>
      <c r="D60" s="338"/>
      <c r="E60" s="338"/>
      <c r="F60" s="338"/>
      <c r="G60" s="338"/>
      <c r="CH60" s="338"/>
      <c r="CI60" s="338"/>
      <c r="CJ60" s="338"/>
      <c r="CK60" s="338"/>
      <c r="CL60" s="338"/>
      <c r="CM60" s="338"/>
      <c r="CN60" s="338"/>
      <c r="CO60" s="338"/>
      <c r="CP60" s="338"/>
      <c r="CQ60" s="338"/>
      <c r="CR60" s="338"/>
      <c r="CS60" s="338"/>
      <c r="CT60" s="338"/>
      <c r="CU60" s="338"/>
      <c r="CV60" s="338"/>
      <c r="CW60" s="338"/>
      <c r="CX60" s="338"/>
      <c r="CY60" s="338"/>
      <c r="CZ60" s="338"/>
      <c r="DA60" s="338"/>
      <c r="DB60" s="338"/>
      <c r="DC60" s="338"/>
      <c r="DD60" s="338"/>
      <c r="DE60" s="338"/>
      <c r="DF60" s="338"/>
      <c r="DG60" s="338"/>
      <c r="DH60" s="338"/>
      <c r="DI60" s="338"/>
      <c r="DJ60" s="338"/>
      <c r="DK60" s="338"/>
      <c r="DL60" s="338"/>
      <c r="DM60" s="338"/>
      <c r="DN60" s="338"/>
      <c r="DO60" s="338"/>
      <c r="DP60" s="338"/>
      <c r="DQ60" s="338"/>
      <c r="DR60" s="338"/>
      <c r="DS60" s="338"/>
      <c r="DT60" s="338"/>
      <c r="DU60" s="338"/>
      <c r="DV60" s="338"/>
      <c r="DW60" s="338"/>
      <c r="DX60" s="338"/>
      <c r="DY60" s="338"/>
    </row>
    <row r="61" spans="2:129">
      <c r="B61" s="338"/>
      <c r="C61" s="338"/>
      <c r="D61" s="338"/>
      <c r="E61" s="338"/>
      <c r="F61" s="338"/>
      <c r="G61" s="338"/>
      <c r="CH61" s="338"/>
      <c r="CI61" s="338"/>
      <c r="CJ61" s="338"/>
      <c r="CK61" s="338"/>
      <c r="CL61" s="338"/>
      <c r="CM61" s="338"/>
      <c r="CN61" s="338"/>
      <c r="CO61" s="338"/>
      <c r="CP61" s="338"/>
      <c r="CQ61" s="338"/>
      <c r="CR61" s="338"/>
      <c r="CS61" s="338"/>
      <c r="CT61" s="338"/>
      <c r="CU61" s="338"/>
      <c r="CV61" s="338"/>
      <c r="CW61" s="338"/>
      <c r="CX61" s="338"/>
      <c r="CY61" s="338"/>
      <c r="CZ61" s="338"/>
      <c r="DA61" s="338"/>
      <c r="DB61" s="338"/>
      <c r="DC61" s="338"/>
      <c r="DD61" s="338"/>
      <c r="DE61" s="338"/>
      <c r="DF61" s="338"/>
      <c r="DG61" s="338"/>
      <c r="DH61" s="338"/>
      <c r="DI61" s="338"/>
      <c r="DJ61" s="338"/>
      <c r="DK61" s="338"/>
      <c r="DL61" s="338"/>
      <c r="DM61" s="338"/>
      <c r="DN61" s="338"/>
      <c r="DO61" s="338"/>
      <c r="DP61" s="338"/>
      <c r="DQ61" s="338"/>
      <c r="DR61" s="338"/>
      <c r="DS61" s="338"/>
      <c r="DT61" s="338"/>
      <c r="DU61" s="338"/>
      <c r="DV61" s="338"/>
      <c r="DW61" s="338"/>
      <c r="DX61" s="338"/>
      <c r="DY61" s="338"/>
    </row>
    <row r="62" spans="2:129">
      <c r="B62" s="338"/>
      <c r="C62" s="338"/>
      <c r="D62" s="338"/>
      <c r="E62" s="338"/>
      <c r="F62" s="338"/>
      <c r="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338"/>
      <c r="DK62" s="338"/>
      <c r="DL62" s="338"/>
      <c r="DM62" s="338"/>
      <c r="DN62" s="338"/>
      <c r="DO62" s="338"/>
      <c r="DP62" s="338"/>
      <c r="DQ62" s="338"/>
      <c r="DR62" s="338"/>
      <c r="DS62" s="338"/>
      <c r="DT62" s="338"/>
      <c r="DU62" s="338"/>
      <c r="DV62" s="338"/>
      <c r="DW62" s="338"/>
      <c r="DX62" s="338"/>
      <c r="DY62" s="338"/>
    </row>
    <row r="63" spans="2:129">
      <c r="B63" s="338"/>
      <c r="C63" s="338"/>
      <c r="D63" s="338"/>
      <c r="E63" s="338"/>
      <c r="F63" s="338"/>
      <c r="G63" s="338"/>
      <c r="CH63" s="338"/>
      <c r="CI63" s="338"/>
      <c r="CJ63" s="338"/>
      <c r="CK63" s="338"/>
      <c r="CL63" s="338"/>
      <c r="CM63" s="338"/>
      <c r="CN63" s="338"/>
      <c r="CO63" s="338"/>
      <c r="CP63" s="338"/>
      <c r="CQ63" s="338"/>
      <c r="CR63" s="338"/>
      <c r="CS63" s="338"/>
      <c r="CT63" s="338"/>
      <c r="CU63" s="338"/>
      <c r="CV63" s="338"/>
      <c r="CW63" s="338"/>
      <c r="CX63" s="338"/>
      <c r="CY63" s="338"/>
      <c r="CZ63" s="338"/>
      <c r="DA63" s="338"/>
      <c r="DB63" s="338"/>
      <c r="DC63" s="338"/>
      <c r="DD63" s="338"/>
      <c r="DE63" s="338"/>
      <c r="DF63" s="338"/>
      <c r="DG63" s="338"/>
      <c r="DH63" s="338"/>
      <c r="DI63" s="338"/>
      <c r="DJ63" s="338"/>
      <c r="DK63" s="338"/>
      <c r="DL63" s="338"/>
      <c r="DM63" s="338"/>
      <c r="DN63" s="338"/>
      <c r="DO63" s="338"/>
      <c r="DP63" s="338"/>
      <c r="DQ63" s="338"/>
      <c r="DR63" s="338"/>
      <c r="DS63" s="338"/>
      <c r="DT63" s="338"/>
      <c r="DU63" s="338"/>
      <c r="DV63" s="338"/>
      <c r="DW63" s="338"/>
      <c r="DX63" s="338"/>
      <c r="DY63" s="338"/>
    </row>
    <row r="64" spans="2:129">
      <c r="B64" s="338"/>
      <c r="C64" s="338"/>
      <c r="D64" s="338"/>
      <c r="E64" s="338"/>
      <c r="F64" s="338"/>
      <c r="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338"/>
      <c r="DK64" s="338"/>
      <c r="DL64" s="338"/>
      <c r="DM64" s="338"/>
      <c r="DN64" s="338"/>
      <c r="DO64" s="338"/>
      <c r="DP64" s="338"/>
      <c r="DQ64" s="338"/>
      <c r="DR64" s="338"/>
      <c r="DS64" s="338"/>
      <c r="DT64" s="338"/>
      <c r="DU64" s="338"/>
      <c r="DV64" s="338"/>
      <c r="DW64" s="338"/>
      <c r="DX64" s="338"/>
      <c r="DY64" s="338"/>
    </row>
    <row r="65" spans="2:129">
      <c r="B65" s="338"/>
      <c r="C65" s="338"/>
      <c r="D65" s="338"/>
      <c r="E65" s="338"/>
      <c r="F65" s="338"/>
      <c r="G65" s="338"/>
      <c r="CH65" s="338"/>
      <c r="CI65" s="338"/>
      <c r="CJ65" s="338"/>
      <c r="CK65" s="338"/>
      <c r="CL65" s="338"/>
      <c r="CM65" s="338"/>
      <c r="CN65" s="338"/>
      <c r="CO65" s="338"/>
      <c r="CP65" s="338"/>
      <c r="CQ65" s="338"/>
      <c r="CR65" s="338"/>
      <c r="CS65" s="338"/>
      <c r="CT65" s="338"/>
      <c r="CU65" s="338"/>
      <c r="CV65" s="338"/>
      <c r="CW65" s="338"/>
      <c r="CX65" s="338"/>
      <c r="CY65" s="338"/>
      <c r="CZ65" s="338"/>
      <c r="DA65" s="338"/>
      <c r="DB65" s="338"/>
      <c r="DC65" s="338"/>
      <c r="DD65" s="338"/>
      <c r="DE65" s="338"/>
      <c r="DF65" s="338"/>
      <c r="DG65" s="338"/>
      <c r="DH65" s="338"/>
      <c r="DI65" s="338"/>
      <c r="DJ65" s="338"/>
      <c r="DK65" s="338"/>
      <c r="DL65" s="338"/>
      <c r="DM65" s="338"/>
      <c r="DN65" s="338"/>
      <c r="DO65" s="338"/>
      <c r="DP65" s="338"/>
      <c r="DQ65" s="338"/>
      <c r="DR65" s="338"/>
      <c r="DS65" s="338"/>
      <c r="DT65" s="338"/>
      <c r="DU65" s="338"/>
      <c r="DV65" s="338"/>
      <c r="DW65" s="338"/>
      <c r="DX65" s="338"/>
      <c r="DY65" s="338"/>
    </row>
    <row r="66" spans="2:129">
      <c r="B66" s="338"/>
      <c r="C66" s="338"/>
      <c r="D66" s="338"/>
      <c r="E66" s="338"/>
      <c r="F66" s="338"/>
      <c r="G66" s="338"/>
      <c r="CH66" s="338"/>
      <c r="CI66" s="338"/>
      <c r="CJ66" s="338"/>
      <c r="CK66" s="338"/>
      <c r="CL66" s="338"/>
      <c r="CM66" s="338"/>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8"/>
      <c r="DQ66" s="338"/>
      <c r="DR66" s="338"/>
      <c r="DS66" s="338"/>
      <c r="DT66" s="338"/>
      <c r="DU66" s="338"/>
      <c r="DV66" s="338"/>
      <c r="DW66" s="338"/>
      <c r="DX66" s="338"/>
      <c r="DY66" s="338"/>
    </row>
    <row r="67" spans="2:129">
      <c r="B67" s="338"/>
      <c r="C67" s="338"/>
      <c r="D67" s="338"/>
      <c r="E67" s="338"/>
      <c r="F67" s="338"/>
      <c r="G67" s="338"/>
      <c r="CH67" s="338"/>
      <c r="CI67" s="338"/>
      <c r="CJ67" s="338"/>
      <c r="CK67" s="338"/>
      <c r="CL67" s="338"/>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row>
    <row r="68" spans="2:129">
      <c r="B68" s="338"/>
      <c r="C68" s="338"/>
      <c r="D68" s="338"/>
      <c r="E68" s="338"/>
      <c r="F68" s="338"/>
      <c r="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row>
    <row r="69" spans="2:129">
      <c r="B69" s="338"/>
      <c r="C69" s="338"/>
      <c r="D69" s="338"/>
      <c r="E69" s="338"/>
      <c r="F69" s="338"/>
      <c r="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row>
    <row r="70" spans="2:129">
      <c r="B70" s="338"/>
      <c r="C70" s="338"/>
      <c r="D70" s="338"/>
      <c r="E70" s="338"/>
      <c r="F70" s="338"/>
      <c r="G70" s="338"/>
      <c r="CH70" s="338"/>
      <c r="CI70" s="338"/>
      <c r="CJ70" s="338"/>
      <c r="CK70" s="338"/>
      <c r="CL70" s="338"/>
      <c r="CM70" s="338"/>
      <c r="CN70" s="338"/>
      <c r="CO70" s="338"/>
      <c r="CP70" s="338"/>
      <c r="CQ70" s="338"/>
      <c r="CR70" s="338"/>
      <c r="CS70" s="338"/>
      <c r="CT70" s="338"/>
      <c r="CU70" s="338"/>
      <c r="CV70" s="338"/>
      <c r="CW70" s="338"/>
      <c r="CX70" s="338"/>
      <c r="CY70" s="338"/>
      <c r="CZ70" s="338"/>
      <c r="DA70" s="338"/>
      <c r="DB70" s="338"/>
      <c r="DC70" s="338"/>
      <c r="DD70" s="338"/>
      <c r="DE70" s="338"/>
      <c r="DF70" s="338"/>
      <c r="DG70" s="338"/>
      <c r="DH70" s="338"/>
      <c r="DI70" s="338"/>
      <c r="DJ70" s="338"/>
      <c r="DK70" s="338"/>
      <c r="DL70" s="338"/>
      <c r="DM70" s="338"/>
      <c r="DN70" s="338"/>
      <c r="DO70" s="338"/>
      <c r="DP70" s="338"/>
      <c r="DQ70" s="338"/>
      <c r="DR70" s="338"/>
      <c r="DS70" s="338"/>
      <c r="DT70" s="338"/>
      <c r="DU70" s="338"/>
      <c r="DV70" s="338"/>
      <c r="DW70" s="338"/>
      <c r="DX70" s="338"/>
      <c r="DY70" s="338"/>
    </row>
    <row r="71" spans="2:129">
      <c r="B71" s="338"/>
      <c r="C71" s="338"/>
      <c r="D71" s="338"/>
      <c r="E71" s="338"/>
      <c r="F71" s="338"/>
      <c r="G71" s="338"/>
      <c r="CH71" s="338"/>
      <c r="CI71" s="338"/>
      <c r="CJ71" s="338"/>
      <c r="CK71" s="338"/>
      <c r="CL71" s="338"/>
      <c r="CM71" s="338"/>
      <c r="CN71" s="338"/>
      <c r="CO71" s="338"/>
      <c r="CP71" s="338"/>
      <c r="CQ71" s="338"/>
      <c r="CR71" s="338"/>
      <c r="CS71" s="338"/>
      <c r="CT71" s="338"/>
      <c r="CU71" s="338"/>
      <c r="CV71" s="338"/>
      <c r="CW71" s="338"/>
      <c r="CX71" s="338"/>
      <c r="CY71" s="338"/>
      <c r="CZ71" s="338"/>
      <c r="DA71" s="338"/>
      <c r="DB71" s="338"/>
      <c r="DC71" s="338"/>
      <c r="DD71" s="338"/>
      <c r="DE71" s="338"/>
      <c r="DF71" s="338"/>
      <c r="DG71" s="338"/>
      <c r="DH71" s="338"/>
      <c r="DI71" s="338"/>
      <c r="DJ71" s="338"/>
      <c r="DK71" s="338"/>
      <c r="DL71" s="338"/>
      <c r="DM71" s="338"/>
      <c r="DN71" s="338"/>
      <c r="DO71" s="338"/>
      <c r="DP71" s="338"/>
      <c r="DQ71" s="338"/>
      <c r="DR71" s="338"/>
      <c r="DS71" s="338"/>
      <c r="DT71" s="338"/>
      <c r="DU71" s="338"/>
      <c r="DV71" s="338"/>
      <c r="DW71" s="338"/>
      <c r="DX71" s="338"/>
      <c r="DY71" s="338"/>
    </row>
    <row r="72" spans="2:129">
      <c r="B72" s="338"/>
      <c r="C72" s="338"/>
      <c r="D72" s="338"/>
      <c r="E72" s="338"/>
      <c r="F72" s="338"/>
      <c r="G72" s="338"/>
      <c r="CH72" s="338"/>
      <c r="CI72" s="338"/>
      <c r="CJ72" s="338"/>
      <c r="CK72" s="338"/>
      <c r="CL72" s="338"/>
      <c r="CM72" s="338"/>
      <c r="CN72" s="338"/>
      <c r="CO72" s="338"/>
      <c r="CP72" s="338"/>
      <c r="CQ72" s="338"/>
      <c r="CR72" s="338"/>
      <c r="CS72" s="338"/>
      <c r="CT72" s="338"/>
      <c r="CU72" s="338"/>
      <c r="CV72" s="338"/>
      <c r="CW72" s="338"/>
      <c r="CX72" s="338"/>
      <c r="CY72" s="338"/>
      <c r="CZ72" s="338"/>
      <c r="DA72" s="338"/>
      <c r="DB72" s="338"/>
      <c r="DC72" s="338"/>
      <c r="DD72" s="338"/>
      <c r="DE72" s="338"/>
      <c r="DF72" s="338"/>
      <c r="DG72" s="338"/>
      <c r="DH72" s="338"/>
      <c r="DI72" s="338"/>
      <c r="DJ72" s="338"/>
      <c r="DK72" s="338"/>
      <c r="DL72" s="338"/>
      <c r="DM72" s="338"/>
      <c r="DN72" s="338"/>
      <c r="DO72" s="338"/>
      <c r="DP72" s="338"/>
      <c r="DQ72" s="338"/>
      <c r="DR72" s="338"/>
      <c r="DS72" s="338"/>
      <c r="DT72" s="338"/>
      <c r="DU72" s="338"/>
      <c r="DV72" s="338"/>
      <c r="DW72" s="338"/>
      <c r="DX72" s="338"/>
      <c r="DY72" s="338"/>
    </row>
    <row r="73" spans="2:129">
      <c r="B73" s="338"/>
      <c r="C73" s="338"/>
      <c r="D73" s="338"/>
      <c r="E73" s="338"/>
      <c r="F73" s="338"/>
      <c r="G73" s="338"/>
      <c r="CH73" s="338"/>
      <c r="CI73" s="338"/>
      <c r="CJ73" s="338"/>
      <c r="CK73" s="338"/>
      <c r="CL73" s="338"/>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8"/>
      <c r="DW73" s="338"/>
      <c r="DX73" s="338"/>
      <c r="DY73" s="338"/>
    </row>
    <row r="74" spans="2:129">
      <c r="B74" s="338"/>
      <c r="C74" s="338"/>
      <c r="D74" s="338"/>
      <c r="E74" s="338"/>
      <c r="F74" s="338"/>
      <c r="G74" s="338"/>
      <c r="CH74" s="338"/>
      <c r="CI74" s="338"/>
      <c r="CJ74" s="338"/>
      <c r="CK74" s="338"/>
      <c r="CL74" s="338"/>
      <c r="CM74" s="338"/>
      <c r="CN74" s="338"/>
      <c r="CO74" s="338"/>
      <c r="CP74" s="338"/>
      <c r="CQ74" s="338"/>
      <c r="CR74" s="338"/>
      <c r="CS74" s="338"/>
      <c r="CT74" s="338"/>
      <c r="CU74" s="338"/>
      <c r="CV74" s="338"/>
      <c r="CW74" s="338"/>
      <c r="CX74" s="338"/>
      <c r="CY74" s="338"/>
      <c r="CZ74" s="338"/>
      <c r="DA74" s="338"/>
      <c r="DB74" s="338"/>
      <c r="DC74" s="338"/>
      <c r="DD74" s="338"/>
      <c r="DE74" s="338"/>
      <c r="DF74" s="338"/>
      <c r="DG74" s="338"/>
      <c r="DH74" s="338"/>
      <c r="DI74" s="338"/>
      <c r="DJ74" s="338"/>
      <c r="DK74" s="338"/>
      <c r="DL74" s="338"/>
      <c r="DM74" s="338"/>
      <c r="DN74" s="338"/>
      <c r="DO74" s="338"/>
      <c r="DP74" s="338"/>
      <c r="DQ74" s="338"/>
      <c r="DR74" s="338"/>
      <c r="DS74" s="338"/>
      <c r="DT74" s="338"/>
      <c r="DU74" s="338"/>
      <c r="DV74" s="338"/>
      <c r="DW74" s="338"/>
      <c r="DX74" s="338"/>
      <c r="DY74" s="338"/>
    </row>
    <row r="75" spans="2:129">
      <c r="B75" s="338"/>
      <c r="C75" s="338"/>
      <c r="D75" s="338"/>
      <c r="E75" s="338"/>
      <c r="F75" s="338"/>
      <c r="G75" s="338"/>
      <c r="CH75" s="338"/>
      <c r="CI75" s="338"/>
      <c r="CJ75" s="338"/>
      <c r="CK75" s="338"/>
      <c r="CL75" s="338"/>
      <c r="CM75" s="338"/>
      <c r="CN75" s="338"/>
      <c r="CO75" s="338"/>
      <c r="CP75" s="338"/>
      <c r="CQ75" s="338"/>
      <c r="CR75" s="338"/>
      <c r="CS75" s="338"/>
      <c r="CT75" s="338"/>
      <c r="CU75" s="338"/>
      <c r="CV75" s="338"/>
      <c r="CW75" s="338"/>
      <c r="CX75" s="338"/>
      <c r="CY75" s="338"/>
      <c r="CZ75" s="338"/>
      <c r="DA75" s="338"/>
      <c r="DB75" s="338"/>
      <c r="DC75" s="338"/>
      <c r="DD75" s="338"/>
      <c r="DE75" s="338"/>
      <c r="DF75" s="338"/>
      <c r="DG75" s="338"/>
      <c r="DH75" s="338"/>
      <c r="DI75" s="338"/>
      <c r="DJ75" s="338"/>
      <c r="DK75" s="338"/>
      <c r="DL75" s="338"/>
      <c r="DM75" s="338"/>
      <c r="DN75" s="338"/>
      <c r="DO75" s="338"/>
      <c r="DP75" s="338"/>
      <c r="DQ75" s="338"/>
      <c r="DR75" s="338"/>
      <c r="DS75" s="338"/>
      <c r="DT75" s="338"/>
      <c r="DU75" s="338"/>
      <c r="DV75" s="338"/>
      <c r="DW75" s="338"/>
      <c r="DX75" s="338"/>
      <c r="DY75" s="338"/>
    </row>
    <row r="76" spans="2:129">
      <c r="B76" s="338"/>
      <c r="C76" s="338"/>
      <c r="D76" s="338"/>
      <c r="E76" s="338"/>
      <c r="F76" s="338"/>
      <c r="G76" s="338"/>
      <c r="CH76" s="338"/>
      <c r="CI76" s="338"/>
      <c r="CJ76" s="338"/>
      <c r="CK76" s="338"/>
      <c r="CL76" s="338"/>
      <c r="CM76" s="338"/>
      <c r="CN76" s="338"/>
      <c r="CO76" s="338"/>
      <c r="CP76" s="338"/>
      <c r="CQ76" s="338"/>
      <c r="CR76" s="338"/>
      <c r="CS76" s="338"/>
      <c r="CT76" s="338"/>
      <c r="CU76" s="338"/>
      <c r="CV76" s="338"/>
      <c r="CW76" s="338"/>
      <c r="CX76" s="338"/>
      <c r="CY76" s="338"/>
      <c r="CZ76" s="338"/>
      <c r="DA76" s="338"/>
      <c r="DB76" s="338"/>
      <c r="DC76" s="338"/>
      <c r="DD76" s="338"/>
      <c r="DE76" s="338"/>
      <c r="DF76" s="338"/>
      <c r="DG76" s="338"/>
      <c r="DH76" s="338"/>
      <c r="DI76" s="338"/>
      <c r="DJ76" s="338"/>
      <c r="DK76" s="338"/>
      <c r="DL76" s="338"/>
      <c r="DM76" s="338"/>
      <c r="DN76" s="338"/>
      <c r="DO76" s="338"/>
      <c r="DP76" s="338"/>
      <c r="DQ76" s="338"/>
      <c r="DR76" s="338"/>
      <c r="DS76" s="338"/>
      <c r="DT76" s="338"/>
      <c r="DU76" s="338"/>
      <c r="DV76" s="338"/>
      <c r="DW76" s="338"/>
      <c r="DX76" s="338"/>
      <c r="DY76" s="338"/>
    </row>
    <row r="77" spans="2:129">
      <c r="B77" s="338"/>
      <c r="C77" s="338"/>
      <c r="D77" s="338"/>
      <c r="E77" s="338"/>
      <c r="F77" s="338"/>
      <c r="G77" s="338"/>
      <c r="CH77" s="338"/>
      <c r="CI77" s="338"/>
      <c r="CJ77" s="338"/>
      <c r="CK77" s="338"/>
      <c r="CL77" s="338"/>
      <c r="CM77" s="338"/>
      <c r="CN77" s="338"/>
      <c r="CO77" s="338"/>
      <c r="CP77" s="338"/>
      <c r="CQ77" s="338"/>
      <c r="CR77" s="338"/>
      <c r="CS77" s="338"/>
      <c r="CT77" s="338"/>
      <c r="CU77" s="338"/>
      <c r="CV77" s="338"/>
      <c r="CW77" s="338"/>
      <c r="CX77" s="338"/>
      <c r="CY77" s="338"/>
      <c r="CZ77" s="338"/>
      <c r="DA77" s="338"/>
      <c r="DB77" s="338"/>
      <c r="DC77" s="338"/>
      <c r="DD77" s="338"/>
      <c r="DE77" s="338"/>
      <c r="DF77" s="338"/>
      <c r="DG77" s="338"/>
      <c r="DH77" s="338"/>
      <c r="DI77" s="338"/>
      <c r="DJ77" s="338"/>
      <c r="DK77" s="338"/>
      <c r="DL77" s="338"/>
      <c r="DM77" s="338"/>
      <c r="DN77" s="338"/>
      <c r="DO77" s="338"/>
      <c r="DP77" s="338"/>
      <c r="DQ77" s="338"/>
      <c r="DR77" s="338"/>
      <c r="DS77" s="338"/>
      <c r="DT77" s="338"/>
      <c r="DU77" s="338"/>
      <c r="DV77" s="338"/>
      <c r="DW77" s="338"/>
      <c r="DX77" s="338"/>
      <c r="DY77" s="338"/>
    </row>
    <row r="78" spans="2:129">
      <c r="B78" s="338"/>
      <c r="C78" s="338"/>
      <c r="D78" s="338"/>
      <c r="E78" s="338"/>
      <c r="F78" s="338"/>
      <c r="G78" s="338"/>
      <c r="CH78" s="338"/>
      <c r="CI78" s="338"/>
      <c r="CJ78" s="338"/>
      <c r="CK78" s="338"/>
      <c r="CL78" s="338"/>
      <c r="CM78" s="338"/>
      <c r="CN78" s="338"/>
      <c r="CO78" s="338"/>
      <c r="CP78" s="338"/>
      <c r="CQ78" s="338"/>
      <c r="CR78" s="338"/>
      <c r="CS78" s="338"/>
      <c r="CT78" s="338"/>
      <c r="CU78" s="338"/>
      <c r="CV78" s="338"/>
      <c r="CW78" s="338"/>
      <c r="CX78" s="338"/>
      <c r="CY78" s="338"/>
      <c r="CZ78" s="338"/>
      <c r="DA78" s="338"/>
      <c r="DB78" s="338"/>
      <c r="DC78" s="338"/>
      <c r="DD78" s="338"/>
      <c r="DE78" s="338"/>
      <c r="DF78" s="338"/>
      <c r="DG78" s="338"/>
      <c r="DH78" s="338"/>
      <c r="DI78" s="338"/>
      <c r="DJ78" s="338"/>
      <c r="DK78" s="338"/>
      <c r="DL78" s="338"/>
      <c r="DM78" s="338"/>
      <c r="DN78" s="338"/>
      <c r="DO78" s="338"/>
      <c r="DP78" s="338"/>
      <c r="DQ78" s="338"/>
      <c r="DR78" s="338"/>
      <c r="DS78" s="338"/>
      <c r="DT78" s="338"/>
      <c r="DU78" s="338"/>
      <c r="DV78" s="338"/>
      <c r="DW78" s="338"/>
      <c r="DX78" s="338"/>
      <c r="DY78" s="338"/>
    </row>
    <row r="79" spans="2:129">
      <c r="B79" s="338"/>
      <c r="C79" s="338"/>
      <c r="D79" s="338"/>
      <c r="E79" s="338"/>
      <c r="F79" s="338"/>
      <c r="G79" s="338"/>
      <c r="CH79" s="338"/>
      <c r="CI79" s="338"/>
      <c r="CJ79" s="338"/>
      <c r="CK79" s="338"/>
      <c r="CL79" s="338"/>
      <c r="CM79" s="338"/>
      <c r="CN79" s="338"/>
      <c r="CO79" s="338"/>
      <c r="CP79" s="338"/>
      <c r="CQ79" s="338"/>
      <c r="CR79" s="338"/>
      <c r="CS79" s="338"/>
      <c r="CT79" s="338"/>
      <c r="CU79" s="338"/>
      <c r="CV79" s="338"/>
      <c r="CW79" s="338"/>
      <c r="CX79" s="338"/>
      <c r="CY79" s="338"/>
      <c r="CZ79" s="338"/>
      <c r="DA79" s="338"/>
      <c r="DB79" s="338"/>
      <c r="DC79" s="338"/>
      <c r="DD79" s="338"/>
      <c r="DE79" s="338"/>
      <c r="DF79" s="338"/>
      <c r="DG79" s="338"/>
      <c r="DH79" s="338"/>
      <c r="DI79" s="338"/>
      <c r="DJ79" s="338"/>
      <c r="DK79" s="338"/>
      <c r="DL79" s="338"/>
      <c r="DM79" s="338"/>
      <c r="DN79" s="338"/>
      <c r="DO79" s="338"/>
      <c r="DP79" s="338"/>
      <c r="DQ79" s="338"/>
      <c r="DR79" s="338"/>
      <c r="DS79" s="338"/>
      <c r="DT79" s="338"/>
      <c r="DU79" s="338"/>
      <c r="DV79" s="338"/>
      <c r="DW79" s="338"/>
      <c r="DX79" s="338"/>
      <c r="DY79" s="338"/>
    </row>
    <row r="80" spans="2:129">
      <c r="B80" s="338"/>
      <c r="C80" s="338"/>
      <c r="D80" s="338"/>
      <c r="E80" s="338"/>
      <c r="F80" s="338"/>
      <c r="G80" s="338"/>
      <c r="CH80" s="338"/>
      <c r="CI80" s="338"/>
      <c r="CJ80" s="338"/>
      <c r="CK80" s="338"/>
      <c r="CL80" s="338"/>
      <c r="CM80" s="338"/>
      <c r="CN80" s="338"/>
      <c r="CO80" s="338"/>
      <c r="CP80" s="338"/>
      <c r="CQ80" s="338"/>
      <c r="CR80" s="338"/>
      <c r="CS80" s="338"/>
      <c r="CT80" s="338"/>
      <c r="CU80" s="338"/>
      <c r="CV80" s="338"/>
      <c r="CW80" s="338"/>
      <c r="CX80" s="338"/>
      <c r="CY80" s="338"/>
      <c r="CZ80" s="338"/>
      <c r="DA80" s="338"/>
      <c r="DB80" s="338"/>
      <c r="DC80" s="338"/>
      <c r="DD80" s="338"/>
      <c r="DE80" s="338"/>
      <c r="DF80" s="338"/>
      <c r="DG80" s="338"/>
      <c r="DH80" s="338"/>
      <c r="DI80" s="338"/>
      <c r="DJ80" s="338"/>
      <c r="DK80" s="338"/>
      <c r="DL80" s="338"/>
      <c r="DM80" s="338"/>
      <c r="DN80" s="338"/>
      <c r="DO80" s="338"/>
      <c r="DP80" s="338"/>
      <c r="DQ80" s="338"/>
      <c r="DR80" s="338"/>
      <c r="DS80" s="338"/>
      <c r="DT80" s="338"/>
      <c r="DU80" s="338"/>
      <c r="DV80" s="338"/>
      <c r="DW80" s="338"/>
      <c r="DX80" s="338"/>
      <c r="DY80" s="338"/>
    </row>
    <row r="81" spans="2:129">
      <c r="B81" s="338"/>
      <c r="C81" s="338"/>
      <c r="D81" s="338"/>
      <c r="E81" s="338"/>
      <c r="F81" s="338"/>
      <c r="G81" s="338"/>
      <c r="CH81" s="338"/>
      <c r="CI81" s="338"/>
      <c r="CJ81" s="338"/>
      <c r="CK81" s="338"/>
      <c r="CL81" s="338"/>
      <c r="CM81" s="338"/>
      <c r="CN81" s="338"/>
      <c r="CO81" s="338"/>
      <c r="CP81" s="338"/>
      <c r="CQ81" s="338"/>
      <c r="CR81" s="338"/>
      <c r="CS81" s="338"/>
      <c r="CT81" s="338"/>
      <c r="CU81" s="338"/>
      <c r="CV81" s="338"/>
      <c r="CW81" s="338"/>
      <c r="CX81" s="338"/>
      <c r="CY81" s="338"/>
      <c r="CZ81" s="338"/>
      <c r="DA81" s="338"/>
      <c r="DB81" s="338"/>
      <c r="DC81" s="338"/>
      <c r="DD81" s="338"/>
      <c r="DE81" s="338"/>
      <c r="DF81" s="338"/>
      <c r="DG81" s="338"/>
      <c r="DH81" s="338"/>
      <c r="DI81" s="338"/>
      <c r="DJ81" s="338"/>
      <c r="DK81" s="338"/>
      <c r="DL81" s="338"/>
      <c r="DM81" s="338"/>
      <c r="DN81" s="338"/>
      <c r="DO81" s="338"/>
      <c r="DP81" s="338"/>
      <c r="DQ81" s="338"/>
      <c r="DR81" s="338"/>
      <c r="DS81" s="338"/>
      <c r="DT81" s="338"/>
      <c r="DU81" s="338"/>
      <c r="DV81" s="338"/>
      <c r="DW81" s="338"/>
      <c r="DX81" s="338"/>
      <c r="DY81" s="338"/>
    </row>
    <row r="82" spans="2:129">
      <c r="B82" s="338"/>
      <c r="C82" s="338"/>
      <c r="D82" s="338"/>
      <c r="E82" s="338"/>
      <c r="F82" s="338"/>
      <c r="G82" s="338"/>
      <c r="CH82" s="338"/>
      <c r="CI82" s="338"/>
      <c r="CJ82" s="338"/>
      <c r="CK82" s="338"/>
      <c r="CL82" s="338"/>
      <c r="CM82" s="338"/>
      <c r="CN82" s="338"/>
      <c r="CO82" s="338"/>
      <c r="CP82" s="338"/>
      <c r="CQ82" s="338"/>
      <c r="CR82" s="338"/>
      <c r="CS82" s="338"/>
      <c r="CT82" s="338"/>
      <c r="CU82" s="338"/>
      <c r="CV82" s="338"/>
      <c r="CW82" s="338"/>
      <c r="CX82" s="338"/>
      <c r="CY82" s="338"/>
      <c r="CZ82" s="338"/>
      <c r="DA82" s="338"/>
      <c r="DB82" s="338"/>
      <c r="DC82" s="338"/>
      <c r="DD82" s="338"/>
      <c r="DE82" s="338"/>
      <c r="DF82" s="338"/>
      <c r="DG82" s="338"/>
      <c r="DH82" s="338"/>
      <c r="DI82" s="338"/>
      <c r="DJ82" s="338"/>
      <c r="DK82" s="338"/>
      <c r="DL82" s="338"/>
      <c r="DM82" s="338"/>
      <c r="DN82" s="338"/>
      <c r="DO82" s="338"/>
      <c r="DP82" s="338"/>
      <c r="DQ82" s="338"/>
      <c r="DR82" s="338"/>
      <c r="DS82" s="338"/>
      <c r="DT82" s="338"/>
      <c r="DU82" s="338"/>
      <c r="DV82" s="338"/>
      <c r="DW82" s="338"/>
      <c r="DX82" s="338"/>
      <c r="DY82" s="338"/>
    </row>
    <row r="83" spans="2:129">
      <c r="B83" s="338"/>
      <c r="C83" s="338"/>
      <c r="D83" s="338"/>
      <c r="E83" s="338"/>
      <c r="F83" s="338"/>
      <c r="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row>
    <row r="84" spans="2:129">
      <c r="B84" s="338"/>
      <c r="C84" s="338"/>
      <c r="D84" s="338"/>
      <c r="E84" s="338"/>
      <c r="F84" s="338"/>
      <c r="G84" s="338"/>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F84" s="338"/>
      <c r="DG84" s="338"/>
      <c r="DH84" s="338"/>
      <c r="DI84" s="338"/>
      <c r="DJ84" s="338"/>
      <c r="DK84" s="338"/>
      <c r="DL84" s="338"/>
      <c r="DM84" s="338"/>
      <c r="DN84" s="338"/>
      <c r="DO84" s="338"/>
      <c r="DP84" s="338"/>
      <c r="DQ84" s="338"/>
      <c r="DR84" s="338"/>
      <c r="DS84" s="338"/>
      <c r="DT84" s="338"/>
      <c r="DU84" s="338"/>
      <c r="DV84" s="338"/>
      <c r="DW84" s="338"/>
      <c r="DX84" s="338"/>
      <c r="DY84" s="338"/>
    </row>
    <row r="85" spans="2:129">
      <c r="B85" s="338"/>
      <c r="C85" s="338"/>
      <c r="D85" s="338"/>
      <c r="E85" s="338"/>
      <c r="F85" s="338"/>
      <c r="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8"/>
    </row>
    <row r="86" spans="2:129">
      <c r="B86" s="338"/>
      <c r="C86" s="338"/>
      <c r="D86" s="338"/>
      <c r="E86" s="338"/>
      <c r="F86" s="338"/>
      <c r="G86" s="338"/>
      <c r="CH86" s="338"/>
      <c r="CI86" s="338"/>
      <c r="CJ86" s="338"/>
      <c r="CK86" s="338"/>
      <c r="CL86" s="338"/>
      <c r="CM86" s="338"/>
      <c r="CN86" s="338"/>
      <c r="CO86" s="338"/>
      <c r="CP86" s="338"/>
      <c r="CQ86" s="338"/>
      <c r="CR86" s="338"/>
      <c r="CS86" s="338"/>
      <c r="CT86" s="338"/>
      <c r="CU86" s="338"/>
      <c r="CV86" s="338"/>
      <c r="CW86" s="338"/>
      <c r="CX86" s="338"/>
      <c r="CY86" s="338"/>
      <c r="CZ86" s="338"/>
      <c r="DA86" s="338"/>
      <c r="DB86" s="338"/>
      <c r="DC86" s="338"/>
      <c r="DD86" s="338"/>
      <c r="DE86" s="338"/>
      <c r="DF86" s="338"/>
      <c r="DG86" s="338"/>
      <c r="DH86" s="338"/>
      <c r="DI86" s="338"/>
      <c r="DJ86" s="338"/>
      <c r="DK86" s="338"/>
      <c r="DL86" s="338"/>
      <c r="DM86" s="338"/>
      <c r="DN86" s="338"/>
      <c r="DO86" s="338"/>
      <c r="DP86" s="338"/>
      <c r="DQ86" s="338"/>
      <c r="DR86" s="338"/>
      <c r="DS86" s="338"/>
      <c r="DT86" s="338"/>
      <c r="DU86" s="338"/>
      <c r="DV86" s="338"/>
      <c r="DW86" s="338"/>
      <c r="DX86" s="338"/>
      <c r="DY86" s="338"/>
    </row>
    <row r="87" spans="2:129">
      <c r="B87" s="338"/>
      <c r="C87" s="338"/>
      <c r="D87" s="338"/>
      <c r="E87" s="338"/>
      <c r="F87" s="338"/>
      <c r="G87" s="338"/>
      <c r="CH87" s="338"/>
      <c r="CI87" s="338"/>
      <c r="CJ87" s="338"/>
      <c r="CK87" s="338"/>
      <c r="CL87" s="338"/>
      <c r="CM87" s="338"/>
      <c r="CN87" s="338"/>
      <c r="CO87" s="338"/>
      <c r="CP87" s="338"/>
      <c r="CQ87" s="338"/>
      <c r="CR87" s="338"/>
      <c r="CS87" s="338"/>
      <c r="CT87" s="338"/>
      <c r="CU87" s="338"/>
      <c r="CV87" s="338"/>
      <c r="CW87" s="338"/>
      <c r="CX87" s="338"/>
      <c r="CY87" s="338"/>
      <c r="CZ87" s="338"/>
      <c r="DA87" s="338"/>
      <c r="DB87" s="338"/>
      <c r="DC87" s="338"/>
      <c r="DD87" s="338"/>
      <c r="DE87" s="338"/>
      <c r="DF87" s="338"/>
      <c r="DG87" s="338"/>
      <c r="DH87" s="338"/>
      <c r="DI87" s="338"/>
      <c r="DJ87" s="338"/>
      <c r="DK87" s="338"/>
      <c r="DL87" s="338"/>
      <c r="DM87" s="338"/>
      <c r="DN87" s="338"/>
      <c r="DO87" s="338"/>
      <c r="DP87" s="338"/>
      <c r="DQ87" s="338"/>
      <c r="DR87" s="338"/>
      <c r="DS87" s="338"/>
      <c r="DT87" s="338"/>
      <c r="DU87" s="338"/>
      <c r="DV87" s="338"/>
      <c r="DW87" s="338"/>
      <c r="DX87" s="338"/>
      <c r="DY87" s="338"/>
    </row>
    <row r="88" spans="2:129">
      <c r="B88" s="338"/>
      <c r="C88" s="338"/>
      <c r="D88" s="338"/>
      <c r="E88" s="338"/>
      <c r="F88" s="338"/>
      <c r="G88" s="338"/>
      <c r="CH88" s="338"/>
      <c r="CI88" s="338"/>
      <c r="CJ88" s="338"/>
      <c r="CK88" s="338"/>
      <c r="CL88" s="338"/>
      <c r="CM88" s="338"/>
      <c r="CN88" s="338"/>
      <c r="CO88" s="338"/>
      <c r="CP88" s="338"/>
      <c r="CQ88" s="338"/>
      <c r="CR88" s="338"/>
      <c r="CS88" s="338"/>
      <c r="CT88" s="338"/>
      <c r="CU88" s="338"/>
      <c r="CV88" s="338"/>
      <c r="CW88" s="338"/>
      <c r="CX88" s="338"/>
      <c r="CY88" s="338"/>
      <c r="CZ88" s="338"/>
      <c r="DA88" s="338"/>
      <c r="DB88" s="338"/>
      <c r="DC88" s="338"/>
      <c r="DD88" s="338"/>
      <c r="DE88" s="338"/>
      <c r="DF88" s="338"/>
      <c r="DG88" s="338"/>
      <c r="DH88" s="338"/>
      <c r="DI88" s="338"/>
      <c r="DJ88" s="338"/>
      <c r="DK88" s="338"/>
      <c r="DL88" s="338"/>
      <c r="DM88" s="338"/>
      <c r="DN88" s="338"/>
      <c r="DO88" s="338"/>
      <c r="DP88" s="338"/>
      <c r="DQ88" s="338"/>
      <c r="DR88" s="338"/>
      <c r="DS88" s="338"/>
      <c r="DT88" s="338"/>
      <c r="DU88" s="338"/>
      <c r="DV88" s="338"/>
      <c r="DW88" s="338"/>
      <c r="DX88" s="338"/>
      <c r="DY88" s="338"/>
    </row>
    <row r="89" spans="2:129">
      <c r="B89" s="338"/>
      <c r="C89" s="338"/>
      <c r="D89" s="338"/>
      <c r="E89" s="338"/>
      <c r="F89" s="338"/>
      <c r="G89" s="338"/>
      <c r="CH89" s="338"/>
      <c r="CI89" s="338"/>
      <c r="CJ89" s="338"/>
      <c r="CK89" s="338"/>
      <c r="CL89" s="338"/>
      <c r="CM89" s="338"/>
      <c r="CN89" s="338"/>
      <c r="CO89" s="338"/>
      <c r="CP89" s="338"/>
      <c r="CQ89" s="338"/>
      <c r="CR89" s="338"/>
      <c r="CS89" s="338"/>
      <c r="CT89" s="338"/>
      <c r="CU89" s="338"/>
      <c r="CV89" s="338"/>
      <c r="CW89" s="338"/>
      <c r="CX89" s="338"/>
      <c r="CY89" s="338"/>
      <c r="CZ89" s="338"/>
      <c r="DA89" s="338"/>
      <c r="DB89" s="338"/>
      <c r="DC89" s="338"/>
      <c r="DD89" s="338"/>
      <c r="DE89" s="338"/>
      <c r="DF89" s="338"/>
      <c r="DG89" s="338"/>
      <c r="DH89" s="338"/>
      <c r="DI89" s="338"/>
      <c r="DJ89" s="338"/>
      <c r="DK89" s="338"/>
      <c r="DL89" s="338"/>
      <c r="DM89" s="338"/>
      <c r="DN89" s="338"/>
      <c r="DO89" s="338"/>
      <c r="DP89" s="338"/>
      <c r="DQ89" s="338"/>
      <c r="DR89" s="338"/>
      <c r="DS89" s="338"/>
      <c r="DT89" s="338"/>
      <c r="DU89" s="338"/>
      <c r="DV89" s="338"/>
      <c r="DW89" s="338"/>
      <c r="DX89" s="338"/>
      <c r="DY89" s="338"/>
    </row>
    <row r="90" spans="2:129">
      <c r="B90" s="338"/>
      <c r="C90" s="338"/>
      <c r="D90" s="338"/>
      <c r="E90" s="338"/>
      <c r="F90" s="338"/>
      <c r="G90" s="338"/>
      <c r="CH90" s="338"/>
      <c r="CI90" s="338"/>
      <c r="CJ90" s="338"/>
      <c r="CK90" s="338"/>
      <c r="CL90" s="338"/>
      <c r="CM90" s="338"/>
      <c r="CN90" s="338"/>
      <c r="CO90" s="338"/>
      <c r="CP90" s="338"/>
      <c r="CQ90" s="338"/>
      <c r="CR90" s="338"/>
      <c r="CS90" s="338"/>
      <c r="CT90" s="338"/>
      <c r="CU90" s="338"/>
      <c r="CV90" s="338"/>
      <c r="CW90" s="338"/>
      <c r="CX90" s="338"/>
      <c r="CY90" s="338"/>
      <c r="CZ90" s="338"/>
      <c r="DA90" s="338"/>
      <c r="DB90" s="338"/>
      <c r="DC90" s="338"/>
      <c r="DD90" s="338"/>
      <c r="DE90" s="338"/>
      <c r="DF90" s="338"/>
      <c r="DG90" s="338"/>
      <c r="DH90" s="338"/>
      <c r="DI90" s="338"/>
      <c r="DJ90" s="338"/>
      <c r="DK90" s="338"/>
      <c r="DL90" s="338"/>
      <c r="DM90" s="338"/>
      <c r="DN90" s="338"/>
      <c r="DO90" s="338"/>
      <c r="DP90" s="338"/>
      <c r="DQ90" s="338"/>
      <c r="DR90" s="338"/>
      <c r="DS90" s="338"/>
      <c r="DT90" s="338"/>
      <c r="DU90" s="338"/>
      <c r="DV90" s="338"/>
      <c r="DW90" s="338"/>
      <c r="DX90" s="338"/>
      <c r="DY90" s="338"/>
    </row>
    <row r="91" spans="2:129">
      <c r="B91" s="338"/>
      <c r="C91" s="338"/>
      <c r="D91" s="338"/>
      <c r="E91" s="338"/>
      <c r="F91" s="338"/>
      <c r="G91" s="338"/>
      <c r="CH91" s="338"/>
      <c r="CI91" s="338"/>
      <c r="CJ91" s="338"/>
      <c r="CK91" s="338"/>
      <c r="CL91" s="338"/>
      <c r="CM91" s="338"/>
      <c r="CN91" s="338"/>
      <c r="CO91" s="338"/>
      <c r="CP91" s="338"/>
      <c r="CQ91" s="338"/>
      <c r="CR91" s="338"/>
      <c r="CS91" s="338"/>
      <c r="CT91" s="338"/>
      <c r="CU91" s="338"/>
      <c r="CV91" s="338"/>
      <c r="CW91" s="338"/>
      <c r="CX91" s="338"/>
      <c r="CY91" s="338"/>
      <c r="CZ91" s="338"/>
      <c r="DA91" s="338"/>
      <c r="DB91" s="338"/>
      <c r="DC91" s="338"/>
      <c r="DD91" s="338"/>
      <c r="DE91" s="338"/>
      <c r="DF91" s="338"/>
      <c r="DG91" s="338"/>
      <c r="DH91" s="338"/>
      <c r="DI91" s="338"/>
      <c r="DJ91" s="338"/>
      <c r="DK91" s="338"/>
      <c r="DL91" s="338"/>
      <c r="DM91" s="338"/>
      <c r="DN91" s="338"/>
      <c r="DO91" s="338"/>
      <c r="DP91" s="338"/>
      <c r="DQ91" s="338"/>
      <c r="DR91" s="338"/>
      <c r="DS91" s="338"/>
      <c r="DT91" s="338"/>
      <c r="DU91" s="338"/>
      <c r="DV91" s="338"/>
      <c r="DW91" s="338"/>
      <c r="DX91" s="338"/>
      <c r="DY91" s="338"/>
    </row>
    <row r="92" spans="2:129">
      <c r="B92" s="338"/>
      <c r="C92" s="338"/>
      <c r="D92" s="338"/>
      <c r="E92" s="338"/>
      <c r="F92" s="338"/>
      <c r="G92" s="338"/>
      <c r="CH92" s="338"/>
      <c r="CI92" s="338"/>
      <c r="CJ92" s="338"/>
      <c r="CK92" s="338"/>
      <c r="CL92" s="338"/>
      <c r="CM92" s="338"/>
      <c r="CN92" s="338"/>
      <c r="CO92" s="338"/>
      <c r="CP92" s="338"/>
      <c r="CQ92" s="338"/>
      <c r="CR92" s="338"/>
      <c r="CS92" s="338"/>
      <c r="CT92" s="338"/>
      <c r="CU92" s="338"/>
      <c r="CV92" s="338"/>
      <c r="CW92" s="338"/>
      <c r="CX92" s="338"/>
      <c r="CY92" s="338"/>
      <c r="CZ92" s="338"/>
      <c r="DA92" s="338"/>
      <c r="DB92" s="338"/>
      <c r="DC92" s="338"/>
      <c r="DD92" s="338"/>
      <c r="DE92" s="338"/>
      <c r="DF92" s="338"/>
      <c r="DG92" s="338"/>
      <c r="DH92" s="338"/>
      <c r="DI92" s="338"/>
      <c r="DJ92" s="338"/>
      <c r="DK92" s="338"/>
      <c r="DL92" s="338"/>
      <c r="DM92" s="338"/>
      <c r="DN92" s="338"/>
      <c r="DO92" s="338"/>
      <c r="DP92" s="338"/>
      <c r="DQ92" s="338"/>
      <c r="DR92" s="338"/>
      <c r="DS92" s="338"/>
      <c r="DT92" s="338"/>
      <c r="DU92" s="338"/>
      <c r="DV92" s="338"/>
      <c r="DW92" s="338"/>
      <c r="DX92" s="338"/>
      <c r="DY92" s="338"/>
    </row>
    <row r="93" spans="2:129">
      <c r="B93" s="338"/>
      <c r="C93" s="338"/>
      <c r="D93" s="338"/>
      <c r="E93" s="338"/>
      <c r="F93" s="338"/>
      <c r="G93" s="338"/>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8"/>
      <c r="DW93" s="338"/>
      <c r="DX93" s="338"/>
      <c r="DY93" s="338"/>
    </row>
    <row r="94" spans="2:129">
      <c r="B94" s="338"/>
      <c r="C94" s="338"/>
      <c r="D94" s="338"/>
      <c r="E94" s="338"/>
      <c r="F94" s="338"/>
      <c r="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row>
    <row r="95" spans="2:129">
      <c r="B95" s="338"/>
      <c r="C95" s="338"/>
      <c r="D95" s="338"/>
      <c r="E95" s="338"/>
      <c r="F95" s="338"/>
      <c r="G95" s="338"/>
      <c r="CH95" s="338"/>
      <c r="CI95" s="338"/>
      <c r="CJ95" s="338"/>
      <c r="CK95" s="338"/>
      <c r="CL95" s="338"/>
      <c r="CM95" s="338"/>
      <c r="CN95" s="338"/>
      <c r="CO95" s="338"/>
      <c r="CP95" s="338"/>
      <c r="CQ95" s="338"/>
      <c r="CR95" s="338"/>
      <c r="CS95" s="338"/>
      <c r="CT95" s="338"/>
      <c r="CU95" s="338"/>
      <c r="CV95" s="338"/>
      <c r="CW95" s="338"/>
      <c r="CX95" s="338"/>
      <c r="CY95" s="338"/>
      <c r="CZ95" s="338"/>
      <c r="DA95" s="338"/>
      <c r="DB95" s="338"/>
      <c r="DC95" s="338"/>
      <c r="DD95" s="338"/>
      <c r="DE95" s="338"/>
      <c r="DF95" s="338"/>
      <c r="DG95" s="338"/>
      <c r="DH95" s="338"/>
      <c r="DI95" s="338"/>
      <c r="DJ95" s="338"/>
      <c r="DK95" s="338"/>
      <c r="DL95" s="338"/>
      <c r="DM95" s="338"/>
      <c r="DN95" s="338"/>
      <c r="DO95" s="338"/>
      <c r="DP95" s="338"/>
      <c r="DQ95" s="338"/>
      <c r="DR95" s="338"/>
      <c r="DS95" s="338"/>
      <c r="DT95" s="338"/>
      <c r="DU95" s="338"/>
      <c r="DV95" s="338"/>
      <c r="DW95" s="338"/>
      <c r="DX95" s="338"/>
      <c r="DY95" s="338"/>
    </row>
    <row r="96" spans="2:129">
      <c r="B96" s="338"/>
      <c r="C96" s="338"/>
      <c r="D96" s="338"/>
      <c r="E96" s="338"/>
      <c r="F96" s="338"/>
      <c r="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8"/>
      <c r="DK96" s="338"/>
      <c r="DL96" s="338"/>
      <c r="DM96" s="338"/>
      <c r="DN96" s="338"/>
      <c r="DO96" s="338"/>
      <c r="DP96" s="338"/>
      <c r="DQ96" s="338"/>
      <c r="DR96" s="338"/>
      <c r="DS96" s="338"/>
      <c r="DT96" s="338"/>
      <c r="DU96" s="338"/>
      <c r="DV96" s="338"/>
      <c r="DW96" s="338"/>
      <c r="DX96" s="338"/>
      <c r="DY96" s="338"/>
    </row>
    <row r="97" spans="2:129">
      <c r="B97" s="338"/>
      <c r="C97" s="338"/>
      <c r="D97" s="338"/>
      <c r="E97" s="338"/>
      <c r="F97" s="338"/>
      <c r="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8"/>
      <c r="DK97" s="338"/>
      <c r="DL97" s="338"/>
      <c r="DM97" s="338"/>
      <c r="DN97" s="338"/>
      <c r="DO97" s="338"/>
      <c r="DP97" s="338"/>
      <c r="DQ97" s="338"/>
      <c r="DR97" s="338"/>
      <c r="DS97" s="338"/>
      <c r="DT97" s="338"/>
      <c r="DU97" s="338"/>
      <c r="DV97" s="338"/>
      <c r="DW97" s="338"/>
      <c r="DX97" s="338"/>
      <c r="DY97" s="338"/>
    </row>
    <row r="98" spans="2:129">
      <c r="B98" s="338"/>
      <c r="C98" s="338"/>
      <c r="D98" s="338"/>
      <c r="E98" s="338"/>
      <c r="F98" s="338"/>
      <c r="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8"/>
      <c r="DK98" s="338"/>
      <c r="DL98" s="338"/>
      <c r="DM98" s="338"/>
      <c r="DN98" s="338"/>
      <c r="DO98" s="338"/>
      <c r="DP98" s="338"/>
      <c r="DQ98" s="338"/>
      <c r="DR98" s="338"/>
      <c r="DS98" s="338"/>
      <c r="DT98" s="338"/>
      <c r="DU98" s="338"/>
      <c r="DV98" s="338"/>
      <c r="DW98" s="338"/>
      <c r="DX98" s="338"/>
      <c r="DY98" s="338"/>
    </row>
    <row r="99" spans="2:129">
      <c r="B99" s="338"/>
      <c r="C99" s="338"/>
      <c r="D99" s="338"/>
      <c r="E99" s="338"/>
      <c r="F99" s="338"/>
      <c r="G99" s="338"/>
      <c r="CH99" s="338"/>
      <c r="CI99" s="338"/>
      <c r="CJ99" s="338"/>
      <c r="CK99" s="338"/>
      <c r="CL99" s="338"/>
      <c r="CM99" s="338"/>
      <c r="CN99" s="338"/>
      <c r="CO99" s="338"/>
      <c r="CP99" s="338"/>
      <c r="CQ99" s="338"/>
      <c r="CR99" s="338"/>
      <c r="CS99" s="338"/>
      <c r="CT99" s="338"/>
      <c r="CU99" s="338"/>
      <c r="CV99" s="338"/>
      <c r="CW99" s="338"/>
      <c r="CX99" s="338"/>
      <c r="CY99" s="338"/>
      <c r="CZ99" s="338"/>
      <c r="DA99" s="338"/>
      <c r="DB99" s="338"/>
      <c r="DC99" s="338"/>
      <c r="DD99" s="338"/>
      <c r="DE99" s="338"/>
      <c r="DF99" s="338"/>
      <c r="DG99" s="338"/>
      <c r="DH99" s="338"/>
      <c r="DI99" s="338"/>
      <c r="DJ99" s="338"/>
      <c r="DK99" s="338"/>
      <c r="DL99" s="338"/>
      <c r="DM99" s="338"/>
      <c r="DN99" s="338"/>
      <c r="DO99" s="338"/>
      <c r="DP99" s="338"/>
      <c r="DQ99" s="338"/>
      <c r="DR99" s="338"/>
      <c r="DS99" s="338"/>
      <c r="DT99" s="338"/>
      <c r="DU99" s="338"/>
      <c r="DV99" s="338"/>
      <c r="DW99" s="338"/>
      <c r="DX99" s="338"/>
      <c r="DY99" s="338"/>
    </row>
    <row r="100" spans="2:129">
      <c r="B100" s="338"/>
      <c r="C100" s="338"/>
      <c r="D100" s="338"/>
      <c r="E100" s="338"/>
      <c r="F100" s="338"/>
      <c r="G100" s="338"/>
      <c r="CH100" s="338"/>
      <c r="CI100" s="338"/>
      <c r="CJ100" s="338"/>
      <c r="CK100" s="338"/>
      <c r="CL100" s="338"/>
      <c r="CM100" s="338"/>
      <c r="CN100" s="338"/>
      <c r="CO100" s="338"/>
      <c r="CP100" s="338"/>
      <c r="CQ100" s="338"/>
      <c r="CR100" s="338"/>
      <c r="CS100" s="338"/>
      <c r="CT100" s="338"/>
      <c r="CU100" s="338"/>
      <c r="CV100" s="338"/>
      <c r="CW100" s="338"/>
      <c r="CX100" s="338"/>
      <c r="CY100" s="338"/>
      <c r="CZ100" s="338"/>
      <c r="DA100" s="338"/>
      <c r="DB100" s="338"/>
      <c r="DC100" s="338"/>
      <c r="DD100" s="338"/>
      <c r="DE100" s="338"/>
      <c r="DF100" s="338"/>
      <c r="DG100" s="338"/>
      <c r="DH100" s="338"/>
      <c r="DI100" s="338"/>
      <c r="DJ100" s="338"/>
      <c r="DK100" s="338"/>
      <c r="DL100" s="338"/>
      <c r="DM100" s="338"/>
      <c r="DN100" s="338"/>
      <c r="DO100" s="338"/>
      <c r="DP100" s="338"/>
      <c r="DQ100" s="338"/>
      <c r="DR100" s="338"/>
      <c r="DS100" s="338"/>
      <c r="DT100" s="338"/>
      <c r="DU100" s="338"/>
      <c r="DV100" s="338"/>
      <c r="DW100" s="338"/>
      <c r="DX100" s="338"/>
      <c r="DY100" s="338"/>
    </row>
    <row r="101" spans="2:129">
      <c r="B101" s="338"/>
      <c r="C101" s="338"/>
      <c r="D101" s="338"/>
      <c r="E101" s="338"/>
      <c r="F101" s="338"/>
      <c r="G101" s="338"/>
      <c r="CH101" s="338"/>
      <c r="CI101" s="338"/>
      <c r="CJ101" s="338"/>
      <c r="CK101" s="338"/>
      <c r="CL101" s="338"/>
      <c r="CM101" s="338"/>
      <c r="CN101" s="338"/>
      <c r="CO101" s="338"/>
      <c r="CP101" s="338"/>
      <c r="CQ101" s="338"/>
      <c r="CR101" s="338"/>
      <c r="CS101" s="338"/>
      <c r="CT101" s="338"/>
      <c r="CU101" s="338"/>
      <c r="CV101" s="338"/>
      <c r="CW101" s="338"/>
      <c r="CX101" s="338"/>
      <c r="CY101" s="338"/>
      <c r="CZ101" s="338"/>
      <c r="DA101" s="338"/>
      <c r="DB101" s="338"/>
      <c r="DC101" s="338"/>
      <c r="DD101" s="338"/>
      <c r="DE101" s="338"/>
      <c r="DF101" s="338"/>
      <c r="DG101" s="338"/>
      <c r="DH101" s="338"/>
      <c r="DI101" s="338"/>
      <c r="DJ101" s="338"/>
      <c r="DK101" s="338"/>
      <c r="DL101" s="338"/>
      <c r="DM101" s="338"/>
      <c r="DN101" s="338"/>
      <c r="DO101" s="338"/>
      <c r="DP101" s="338"/>
      <c r="DQ101" s="338"/>
      <c r="DR101" s="338"/>
      <c r="DS101" s="338"/>
      <c r="DT101" s="338"/>
      <c r="DU101" s="338"/>
      <c r="DV101" s="338"/>
      <c r="DW101" s="338"/>
      <c r="DX101" s="338"/>
      <c r="DY101" s="338"/>
    </row>
    <row r="102" spans="2:129">
      <c r="B102" s="338"/>
      <c r="C102" s="338"/>
      <c r="D102" s="338"/>
      <c r="E102" s="338"/>
      <c r="F102" s="338"/>
      <c r="G102" s="338"/>
      <c r="CH102" s="338"/>
      <c r="CI102" s="338"/>
      <c r="CJ102" s="338"/>
      <c r="CK102" s="338"/>
      <c r="CL102" s="338"/>
      <c r="CM102" s="338"/>
      <c r="CN102" s="338"/>
      <c r="CO102" s="338"/>
      <c r="CP102" s="338"/>
      <c r="CQ102" s="338"/>
      <c r="CR102" s="338"/>
      <c r="CS102" s="338"/>
      <c r="CT102" s="338"/>
      <c r="CU102" s="338"/>
      <c r="CV102" s="338"/>
      <c r="CW102" s="338"/>
      <c r="CX102" s="338"/>
      <c r="CY102" s="338"/>
      <c r="CZ102" s="338"/>
      <c r="DA102" s="338"/>
      <c r="DB102" s="338"/>
      <c r="DC102" s="338"/>
      <c r="DD102" s="338"/>
      <c r="DE102" s="338"/>
      <c r="DF102" s="338"/>
      <c r="DG102" s="338"/>
      <c r="DH102" s="338"/>
      <c r="DI102" s="338"/>
      <c r="DJ102" s="338"/>
      <c r="DK102" s="338"/>
      <c r="DL102" s="338"/>
      <c r="DM102" s="338"/>
      <c r="DN102" s="338"/>
      <c r="DO102" s="338"/>
      <c r="DP102" s="338"/>
      <c r="DQ102" s="338"/>
      <c r="DR102" s="338"/>
      <c r="DS102" s="338"/>
      <c r="DT102" s="338"/>
      <c r="DU102" s="338"/>
      <c r="DV102" s="338"/>
      <c r="DW102" s="338"/>
      <c r="DX102" s="338"/>
      <c r="DY102" s="338"/>
    </row>
    <row r="103" spans="2:129">
      <c r="B103" s="338"/>
      <c r="C103" s="338"/>
      <c r="D103" s="338"/>
      <c r="E103" s="338"/>
      <c r="F103" s="338"/>
      <c r="G103" s="338"/>
      <c r="CH103" s="338"/>
      <c r="CI103" s="338"/>
      <c r="CJ103" s="338"/>
      <c r="CK103" s="338"/>
      <c r="CL103" s="338"/>
      <c r="CM103" s="338"/>
      <c r="CN103" s="338"/>
      <c r="CO103" s="338"/>
      <c r="CP103" s="338"/>
      <c r="CQ103" s="338"/>
      <c r="CR103" s="338"/>
      <c r="CS103" s="338"/>
      <c r="CT103" s="338"/>
      <c r="CU103" s="338"/>
      <c r="CV103" s="338"/>
      <c r="CW103" s="338"/>
      <c r="CX103" s="338"/>
      <c r="CY103" s="338"/>
      <c r="CZ103" s="338"/>
      <c r="DA103" s="338"/>
      <c r="DB103" s="338"/>
      <c r="DC103" s="338"/>
      <c r="DD103" s="338"/>
      <c r="DE103" s="338"/>
      <c r="DF103" s="338"/>
      <c r="DG103" s="338"/>
      <c r="DH103" s="338"/>
      <c r="DI103" s="338"/>
      <c r="DJ103" s="338"/>
      <c r="DK103" s="338"/>
      <c r="DL103" s="338"/>
      <c r="DM103" s="338"/>
      <c r="DN103" s="338"/>
      <c r="DO103" s="338"/>
      <c r="DP103" s="338"/>
      <c r="DQ103" s="338"/>
      <c r="DR103" s="338"/>
      <c r="DS103" s="338"/>
      <c r="DT103" s="338"/>
      <c r="DU103" s="338"/>
      <c r="DV103" s="338"/>
      <c r="DW103" s="338"/>
      <c r="DX103" s="338"/>
      <c r="DY103" s="338"/>
    </row>
    <row r="104" spans="2:129">
      <c r="B104" s="338"/>
      <c r="C104" s="338"/>
      <c r="D104" s="338"/>
      <c r="E104" s="338"/>
      <c r="F104" s="338"/>
      <c r="G104" s="338"/>
      <c r="CH104" s="338"/>
      <c r="CI104" s="338"/>
      <c r="CJ104" s="338"/>
      <c r="CK104" s="338"/>
      <c r="CL104" s="338"/>
      <c r="CM104" s="338"/>
      <c r="CN104" s="338"/>
      <c r="CO104" s="338"/>
      <c r="CP104" s="338"/>
      <c r="CQ104" s="338"/>
      <c r="CR104" s="338"/>
      <c r="CS104" s="338"/>
      <c r="CT104" s="338"/>
      <c r="CU104" s="338"/>
      <c r="CV104" s="338"/>
      <c r="CW104" s="338"/>
      <c r="CX104" s="338"/>
      <c r="CY104" s="338"/>
      <c r="CZ104" s="338"/>
      <c r="DA104" s="338"/>
      <c r="DB104" s="338"/>
      <c r="DC104" s="338"/>
      <c r="DD104" s="338"/>
      <c r="DE104" s="338"/>
      <c r="DF104" s="338"/>
      <c r="DG104" s="338"/>
      <c r="DH104" s="338"/>
      <c r="DI104" s="338"/>
      <c r="DJ104" s="338"/>
      <c r="DK104" s="338"/>
      <c r="DL104" s="338"/>
      <c r="DM104" s="338"/>
      <c r="DN104" s="338"/>
      <c r="DO104" s="338"/>
      <c r="DP104" s="338"/>
      <c r="DQ104" s="338"/>
      <c r="DR104" s="338"/>
      <c r="DS104" s="338"/>
      <c r="DT104" s="338"/>
      <c r="DU104" s="338"/>
      <c r="DV104" s="338"/>
      <c r="DW104" s="338"/>
      <c r="DX104" s="338"/>
      <c r="DY104" s="338"/>
    </row>
    <row r="105" spans="2:129">
      <c r="B105" s="338"/>
      <c r="C105" s="338"/>
      <c r="D105" s="338"/>
      <c r="E105" s="338"/>
      <c r="F105" s="338"/>
      <c r="G105" s="338"/>
      <c r="CH105" s="338"/>
      <c r="CI105" s="338"/>
      <c r="CJ105" s="338"/>
      <c r="CK105" s="338"/>
      <c r="CL105" s="338"/>
      <c r="CM105" s="338"/>
      <c r="CN105" s="338"/>
      <c r="CO105" s="338"/>
      <c r="CP105" s="338"/>
      <c r="CQ105" s="338"/>
      <c r="CR105" s="338"/>
      <c r="CS105" s="338"/>
      <c r="CT105" s="338"/>
      <c r="CU105" s="338"/>
      <c r="CV105" s="338"/>
      <c r="CW105" s="338"/>
      <c r="CX105" s="338"/>
      <c r="CY105" s="338"/>
      <c r="CZ105" s="338"/>
      <c r="DA105" s="338"/>
      <c r="DB105" s="338"/>
      <c r="DC105" s="338"/>
      <c r="DD105" s="338"/>
      <c r="DE105" s="338"/>
      <c r="DF105" s="338"/>
      <c r="DG105" s="338"/>
      <c r="DH105" s="338"/>
      <c r="DI105" s="338"/>
      <c r="DJ105" s="338"/>
      <c r="DK105" s="338"/>
      <c r="DL105" s="338"/>
      <c r="DM105" s="338"/>
      <c r="DN105" s="338"/>
      <c r="DO105" s="338"/>
      <c r="DP105" s="338"/>
      <c r="DQ105" s="338"/>
      <c r="DR105" s="338"/>
      <c r="DS105" s="338"/>
      <c r="DT105" s="338"/>
      <c r="DU105" s="338"/>
      <c r="DV105" s="338"/>
      <c r="DW105" s="338"/>
      <c r="DX105" s="338"/>
      <c r="DY105" s="338"/>
    </row>
    <row r="106" spans="2:129">
      <c r="B106" s="338"/>
      <c r="C106" s="338"/>
      <c r="D106" s="338"/>
      <c r="E106" s="338"/>
      <c r="F106" s="338"/>
      <c r="G106" s="338"/>
      <c r="CH106" s="338"/>
      <c r="CI106" s="338"/>
      <c r="CJ106" s="338"/>
      <c r="CK106" s="338"/>
      <c r="CL106" s="338"/>
      <c r="CM106" s="338"/>
      <c r="CN106" s="338"/>
      <c r="CO106" s="338"/>
      <c r="CP106" s="338"/>
      <c r="CQ106" s="338"/>
      <c r="CR106" s="338"/>
      <c r="CS106" s="338"/>
      <c r="CT106" s="338"/>
      <c r="CU106" s="338"/>
      <c r="CV106" s="338"/>
      <c r="CW106" s="338"/>
      <c r="CX106" s="338"/>
      <c r="CY106" s="338"/>
      <c r="CZ106" s="338"/>
      <c r="DA106" s="338"/>
      <c r="DB106" s="338"/>
      <c r="DC106" s="338"/>
      <c r="DD106" s="338"/>
      <c r="DE106" s="338"/>
      <c r="DF106" s="338"/>
      <c r="DG106" s="338"/>
      <c r="DH106" s="338"/>
      <c r="DI106" s="338"/>
      <c r="DJ106" s="338"/>
      <c r="DK106" s="338"/>
      <c r="DL106" s="338"/>
      <c r="DM106" s="338"/>
      <c r="DN106" s="338"/>
      <c r="DO106" s="338"/>
      <c r="DP106" s="338"/>
      <c r="DQ106" s="338"/>
      <c r="DR106" s="338"/>
      <c r="DS106" s="338"/>
      <c r="DT106" s="338"/>
      <c r="DU106" s="338"/>
      <c r="DV106" s="338"/>
      <c r="DW106" s="338"/>
      <c r="DX106" s="338"/>
      <c r="DY106" s="338"/>
    </row>
    <row r="107" spans="2:129">
      <c r="B107" s="338"/>
      <c r="C107" s="338"/>
      <c r="D107" s="338"/>
      <c r="E107" s="338"/>
      <c r="F107" s="338"/>
      <c r="G107" s="338"/>
      <c r="CH107" s="338"/>
      <c r="CI107" s="338"/>
      <c r="CJ107" s="338"/>
      <c r="CK107" s="338"/>
      <c r="CL107" s="338"/>
      <c r="CM107" s="338"/>
      <c r="CN107" s="338"/>
      <c r="CO107" s="338"/>
      <c r="CP107" s="338"/>
      <c r="CQ107" s="338"/>
      <c r="CR107" s="338"/>
      <c r="CS107" s="338"/>
      <c r="CT107" s="338"/>
      <c r="CU107" s="338"/>
      <c r="CV107" s="338"/>
      <c r="CW107" s="338"/>
      <c r="CX107" s="338"/>
      <c r="CY107" s="338"/>
      <c r="CZ107" s="338"/>
      <c r="DA107" s="338"/>
      <c r="DB107" s="338"/>
      <c r="DC107" s="338"/>
      <c r="DD107" s="338"/>
      <c r="DE107" s="338"/>
      <c r="DF107" s="338"/>
      <c r="DG107" s="338"/>
      <c r="DH107" s="338"/>
      <c r="DI107" s="338"/>
      <c r="DJ107" s="338"/>
      <c r="DK107" s="338"/>
      <c r="DL107" s="338"/>
      <c r="DM107" s="338"/>
      <c r="DN107" s="338"/>
      <c r="DO107" s="338"/>
      <c r="DP107" s="338"/>
      <c r="DQ107" s="338"/>
      <c r="DR107" s="338"/>
      <c r="DS107" s="338"/>
      <c r="DT107" s="338"/>
      <c r="DU107" s="338"/>
      <c r="DV107" s="338"/>
      <c r="DW107" s="338"/>
      <c r="DX107" s="338"/>
      <c r="DY107" s="338"/>
    </row>
    <row r="108" spans="2:129">
      <c r="B108" s="338"/>
      <c r="C108" s="338"/>
      <c r="D108" s="338"/>
      <c r="E108" s="338"/>
      <c r="F108" s="338"/>
      <c r="G108" s="338"/>
      <c r="CH108" s="338"/>
      <c r="CI108" s="338"/>
      <c r="CJ108" s="338"/>
      <c r="CK108" s="338"/>
      <c r="CL108" s="338"/>
      <c r="CM108" s="338"/>
      <c r="CN108" s="338"/>
      <c r="CO108" s="338"/>
      <c r="CP108" s="338"/>
      <c r="CQ108" s="338"/>
      <c r="CR108" s="338"/>
      <c r="CS108" s="338"/>
      <c r="CT108" s="338"/>
      <c r="CU108" s="338"/>
      <c r="CV108" s="338"/>
      <c r="CW108" s="338"/>
      <c r="CX108" s="338"/>
      <c r="CY108" s="338"/>
      <c r="CZ108" s="338"/>
      <c r="DA108" s="338"/>
      <c r="DB108" s="338"/>
      <c r="DC108" s="338"/>
      <c r="DD108" s="338"/>
      <c r="DE108" s="338"/>
      <c r="DF108" s="338"/>
      <c r="DG108" s="338"/>
      <c r="DH108" s="338"/>
      <c r="DI108" s="338"/>
      <c r="DJ108" s="338"/>
      <c r="DK108" s="338"/>
      <c r="DL108" s="338"/>
      <c r="DM108" s="338"/>
      <c r="DN108" s="338"/>
      <c r="DO108" s="338"/>
      <c r="DP108" s="338"/>
      <c r="DQ108" s="338"/>
      <c r="DR108" s="338"/>
      <c r="DS108" s="338"/>
      <c r="DT108" s="338"/>
      <c r="DU108" s="338"/>
      <c r="DV108" s="338"/>
      <c r="DW108" s="338"/>
      <c r="DX108" s="338"/>
      <c r="DY108" s="338"/>
    </row>
    <row r="109" spans="2:129">
      <c r="B109" s="338"/>
      <c r="C109" s="338"/>
      <c r="D109" s="338"/>
      <c r="E109" s="338"/>
      <c r="F109" s="338"/>
      <c r="G109" s="338"/>
      <c r="CH109" s="338"/>
      <c r="CI109" s="338"/>
      <c r="CJ109" s="338"/>
      <c r="CK109" s="338"/>
      <c r="CL109" s="338"/>
      <c r="CM109" s="338"/>
      <c r="CN109" s="338"/>
      <c r="CO109" s="338"/>
      <c r="CP109" s="338"/>
      <c r="CQ109" s="338"/>
      <c r="CR109" s="338"/>
      <c r="CS109" s="338"/>
      <c r="CT109" s="338"/>
      <c r="CU109" s="338"/>
      <c r="CV109" s="338"/>
      <c r="CW109" s="338"/>
      <c r="CX109" s="338"/>
      <c r="CY109" s="338"/>
      <c r="CZ109" s="338"/>
      <c r="DA109" s="338"/>
      <c r="DB109" s="338"/>
      <c r="DC109" s="338"/>
      <c r="DD109" s="338"/>
      <c r="DE109" s="338"/>
      <c r="DF109" s="338"/>
      <c r="DG109" s="338"/>
      <c r="DH109" s="338"/>
      <c r="DI109" s="338"/>
      <c r="DJ109" s="338"/>
      <c r="DK109" s="338"/>
      <c r="DL109" s="338"/>
      <c r="DM109" s="338"/>
      <c r="DN109" s="338"/>
      <c r="DO109" s="338"/>
      <c r="DP109" s="338"/>
      <c r="DQ109" s="338"/>
      <c r="DR109" s="338"/>
      <c r="DS109" s="338"/>
      <c r="DT109" s="338"/>
      <c r="DU109" s="338"/>
      <c r="DV109" s="338"/>
      <c r="DW109" s="338"/>
      <c r="DX109" s="338"/>
      <c r="DY109" s="338"/>
    </row>
    <row r="110" spans="2:129">
      <c r="B110" s="338"/>
      <c r="C110" s="338"/>
      <c r="D110" s="338"/>
      <c r="E110" s="338"/>
      <c r="F110" s="338"/>
      <c r="G110" s="338"/>
      <c r="CH110" s="338"/>
      <c r="CI110" s="338"/>
      <c r="CJ110" s="338"/>
      <c r="CK110" s="338"/>
      <c r="CL110" s="338"/>
      <c r="CM110" s="338"/>
      <c r="CN110" s="338"/>
      <c r="CO110" s="338"/>
      <c r="CP110" s="338"/>
      <c r="CQ110" s="338"/>
      <c r="CR110" s="338"/>
      <c r="CS110" s="338"/>
      <c r="CT110" s="338"/>
      <c r="CU110" s="338"/>
      <c r="CV110" s="338"/>
      <c r="CW110" s="338"/>
      <c r="CX110" s="338"/>
      <c r="CY110" s="338"/>
      <c r="CZ110" s="338"/>
      <c r="DA110" s="338"/>
      <c r="DB110" s="338"/>
      <c r="DC110" s="338"/>
      <c r="DD110" s="338"/>
      <c r="DE110" s="338"/>
      <c r="DF110" s="338"/>
      <c r="DG110" s="338"/>
      <c r="DH110" s="338"/>
      <c r="DI110" s="338"/>
      <c r="DJ110" s="338"/>
      <c r="DK110" s="338"/>
      <c r="DL110" s="338"/>
      <c r="DM110" s="338"/>
      <c r="DN110" s="338"/>
      <c r="DO110" s="338"/>
      <c r="DP110" s="338"/>
      <c r="DQ110" s="338"/>
      <c r="DR110" s="338"/>
      <c r="DS110" s="338"/>
      <c r="DT110" s="338"/>
      <c r="DU110" s="338"/>
      <c r="DV110" s="338"/>
      <c r="DW110" s="338"/>
      <c r="DX110" s="338"/>
      <c r="DY110" s="338"/>
    </row>
    <row r="111" spans="2:129">
      <c r="B111" s="338"/>
      <c r="C111" s="338"/>
      <c r="D111" s="338"/>
      <c r="E111" s="338"/>
      <c r="F111" s="338"/>
      <c r="G111" s="338"/>
      <c r="CH111" s="338"/>
      <c r="CI111" s="338"/>
      <c r="CJ111" s="338"/>
      <c r="CK111" s="338"/>
      <c r="CL111" s="338"/>
      <c r="CM111" s="338"/>
      <c r="CN111" s="338"/>
      <c r="CO111" s="338"/>
      <c r="CP111" s="338"/>
      <c r="CQ111" s="338"/>
      <c r="CR111" s="338"/>
      <c r="CS111" s="338"/>
      <c r="CT111" s="338"/>
      <c r="CU111" s="338"/>
      <c r="CV111" s="338"/>
      <c r="CW111" s="338"/>
      <c r="CX111" s="338"/>
      <c r="CY111" s="338"/>
      <c r="CZ111" s="338"/>
      <c r="DA111" s="338"/>
      <c r="DB111" s="338"/>
      <c r="DC111" s="338"/>
      <c r="DD111" s="338"/>
      <c r="DE111" s="338"/>
      <c r="DF111" s="338"/>
      <c r="DG111" s="338"/>
      <c r="DH111" s="338"/>
      <c r="DI111" s="338"/>
      <c r="DJ111" s="338"/>
      <c r="DK111" s="338"/>
      <c r="DL111" s="338"/>
      <c r="DM111" s="338"/>
      <c r="DN111" s="338"/>
      <c r="DO111" s="338"/>
      <c r="DP111" s="338"/>
      <c r="DQ111" s="338"/>
      <c r="DR111" s="338"/>
      <c r="DS111" s="338"/>
      <c r="DT111" s="338"/>
      <c r="DU111" s="338"/>
      <c r="DV111" s="338"/>
      <c r="DW111" s="338"/>
      <c r="DX111" s="338"/>
      <c r="DY111" s="338"/>
    </row>
    <row r="112" spans="2:129">
      <c r="B112" s="338"/>
      <c r="C112" s="338"/>
      <c r="D112" s="338"/>
      <c r="E112" s="338"/>
      <c r="F112" s="338"/>
      <c r="G112" s="338"/>
      <c r="CH112" s="338"/>
      <c r="CI112" s="338"/>
      <c r="CJ112" s="338"/>
      <c r="CK112" s="338"/>
      <c r="CL112" s="338"/>
      <c r="CM112" s="338"/>
      <c r="CN112" s="338"/>
      <c r="CO112" s="338"/>
      <c r="CP112" s="338"/>
      <c r="CQ112" s="338"/>
      <c r="CR112" s="338"/>
      <c r="CS112" s="338"/>
      <c r="CT112" s="338"/>
      <c r="CU112" s="338"/>
      <c r="CV112" s="338"/>
      <c r="CW112" s="338"/>
      <c r="CX112" s="338"/>
      <c r="CY112" s="338"/>
      <c r="CZ112" s="338"/>
      <c r="DA112" s="338"/>
      <c r="DB112" s="338"/>
      <c r="DC112" s="338"/>
      <c r="DD112" s="338"/>
      <c r="DE112" s="338"/>
      <c r="DF112" s="338"/>
      <c r="DG112" s="338"/>
      <c r="DH112" s="338"/>
      <c r="DI112" s="338"/>
      <c r="DJ112" s="338"/>
      <c r="DK112" s="338"/>
      <c r="DL112" s="338"/>
      <c r="DM112" s="338"/>
      <c r="DN112" s="338"/>
      <c r="DO112" s="338"/>
      <c r="DP112" s="338"/>
      <c r="DQ112" s="338"/>
      <c r="DR112" s="338"/>
      <c r="DS112" s="338"/>
      <c r="DT112" s="338"/>
      <c r="DU112" s="338"/>
      <c r="DV112" s="338"/>
      <c r="DW112" s="338"/>
      <c r="DX112" s="338"/>
      <c r="DY112" s="338"/>
    </row>
    <row r="113" spans="2:129">
      <c r="B113" s="338"/>
      <c r="C113" s="338"/>
      <c r="D113" s="338"/>
      <c r="E113" s="338"/>
      <c r="F113" s="338"/>
      <c r="G113" s="338"/>
      <c r="CH113" s="338"/>
      <c r="CI113" s="338"/>
      <c r="CJ113" s="338"/>
      <c r="CK113" s="338"/>
      <c r="CL113" s="338"/>
      <c r="CM113" s="338"/>
      <c r="CN113" s="338"/>
      <c r="CO113" s="338"/>
      <c r="CP113" s="338"/>
      <c r="CQ113" s="338"/>
      <c r="CR113" s="338"/>
      <c r="CS113" s="338"/>
      <c r="CT113" s="338"/>
      <c r="CU113" s="338"/>
      <c r="CV113" s="338"/>
      <c r="CW113" s="338"/>
      <c r="CX113" s="338"/>
      <c r="CY113" s="338"/>
      <c r="CZ113" s="338"/>
      <c r="DA113" s="338"/>
      <c r="DB113" s="338"/>
      <c r="DC113" s="338"/>
      <c r="DD113" s="338"/>
      <c r="DE113" s="338"/>
      <c r="DF113" s="338"/>
      <c r="DG113" s="338"/>
      <c r="DH113" s="338"/>
      <c r="DI113" s="338"/>
      <c r="DJ113" s="338"/>
      <c r="DK113" s="338"/>
      <c r="DL113" s="338"/>
      <c r="DM113" s="338"/>
      <c r="DN113" s="338"/>
      <c r="DO113" s="338"/>
      <c r="DP113" s="338"/>
      <c r="DQ113" s="338"/>
      <c r="DR113" s="338"/>
      <c r="DS113" s="338"/>
      <c r="DT113" s="338"/>
      <c r="DU113" s="338"/>
      <c r="DV113" s="338"/>
      <c r="DW113" s="338"/>
      <c r="DX113" s="338"/>
      <c r="DY113" s="338"/>
    </row>
    <row r="114" spans="2:129">
      <c r="B114" s="338"/>
      <c r="C114" s="338"/>
      <c r="D114" s="338"/>
      <c r="E114" s="338"/>
      <c r="F114" s="338"/>
      <c r="G114" s="338"/>
      <c r="CH114" s="338"/>
      <c r="CI114" s="338"/>
      <c r="CJ114" s="338"/>
      <c r="CK114" s="338"/>
      <c r="CL114" s="338"/>
      <c r="CM114" s="338"/>
      <c r="CN114" s="338"/>
      <c r="CO114" s="338"/>
      <c r="CP114" s="338"/>
      <c r="CQ114" s="338"/>
      <c r="CR114" s="338"/>
      <c r="CS114" s="338"/>
      <c r="CT114" s="338"/>
      <c r="CU114" s="338"/>
      <c r="CV114" s="338"/>
      <c r="CW114" s="338"/>
      <c r="CX114" s="338"/>
      <c r="CY114" s="338"/>
      <c r="CZ114" s="338"/>
      <c r="DA114" s="338"/>
      <c r="DB114" s="338"/>
      <c r="DC114" s="338"/>
      <c r="DD114" s="338"/>
      <c r="DE114" s="338"/>
      <c r="DF114" s="338"/>
      <c r="DG114" s="338"/>
      <c r="DH114" s="338"/>
      <c r="DI114" s="338"/>
      <c r="DJ114" s="338"/>
      <c r="DK114" s="338"/>
      <c r="DL114" s="338"/>
      <c r="DM114" s="338"/>
      <c r="DN114" s="338"/>
      <c r="DO114" s="338"/>
      <c r="DP114" s="338"/>
      <c r="DQ114" s="338"/>
      <c r="DR114" s="338"/>
      <c r="DS114" s="338"/>
      <c r="DT114" s="338"/>
      <c r="DU114" s="338"/>
      <c r="DV114" s="338"/>
      <c r="DW114" s="338"/>
      <c r="DX114" s="338"/>
      <c r="DY114" s="338"/>
    </row>
    <row r="115" spans="2:129">
      <c r="B115" s="338"/>
      <c r="C115" s="338"/>
      <c r="D115" s="338"/>
      <c r="E115" s="338"/>
      <c r="F115" s="338"/>
      <c r="G115" s="338"/>
      <c r="CH115" s="338"/>
      <c r="CI115" s="338"/>
      <c r="CJ115" s="338"/>
      <c r="CK115" s="338"/>
      <c r="CL115" s="338"/>
      <c r="CM115" s="338"/>
      <c r="CN115" s="338"/>
      <c r="CO115" s="338"/>
      <c r="CP115" s="338"/>
      <c r="CQ115" s="338"/>
      <c r="CR115" s="338"/>
      <c r="CS115" s="338"/>
      <c r="CT115" s="338"/>
      <c r="CU115" s="338"/>
      <c r="CV115" s="338"/>
      <c r="CW115" s="338"/>
      <c r="CX115" s="338"/>
      <c r="CY115" s="338"/>
      <c r="CZ115" s="338"/>
      <c r="DA115" s="338"/>
      <c r="DB115" s="338"/>
      <c r="DC115" s="338"/>
      <c r="DD115" s="338"/>
      <c r="DE115" s="338"/>
      <c r="DF115" s="338"/>
      <c r="DG115" s="338"/>
      <c r="DH115" s="338"/>
      <c r="DI115" s="338"/>
      <c r="DJ115" s="338"/>
      <c r="DK115" s="338"/>
      <c r="DL115" s="338"/>
      <c r="DM115" s="338"/>
      <c r="DN115" s="338"/>
      <c r="DO115" s="338"/>
      <c r="DP115" s="338"/>
      <c r="DQ115" s="338"/>
      <c r="DR115" s="338"/>
      <c r="DS115" s="338"/>
      <c r="DT115" s="338"/>
      <c r="DU115" s="338"/>
      <c r="DV115" s="338"/>
      <c r="DW115" s="338"/>
      <c r="DX115" s="338"/>
      <c r="DY115" s="338"/>
    </row>
    <row r="116" spans="2:129">
      <c r="B116" s="338"/>
      <c r="C116" s="338"/>
      <c r="D116" s="338"/>
      <c r="E116" s="338"/>
      <c r="F116" s="338"/>
      <c r="G116" s="338"/>
      <c r="CH116" s="338"/>
      <c r="CI116" s="338"/>
      <c r="CJ116" s="338"/>
      <c r="CK116" s="338"/>
      <c r="CL116" s="338"/>
      <c r="CM116" s="338"/>
      <c r="CN116" s="338"/>
      <c r="CO116" s="338"/>
      <c r="CP116" s="338"/>
      <c r="CQ116" s="338"/>
      <c r="CR116" s="338"/>
      <c r="CS116" s="338"/>
      <c r="CT116" s="338"/>
      <c r="CU116" s="338"/>
      <c r="CV116" s="338"/>
      <c r="CW116" s="338"/>
      <c r="CX116" s="338"/>
      <c r="CY116" s="338"/>
      <c r="CZ116" s="338"/>
      <c r="DA116" s="338"/>
      <c r="DB116" s="338"/>
      <c r="DC116" s="338"/>
      <c r="DD116" s="338"/>
      <c r="DE116" s="338"/>
      <c r="DF116" s="338"/>
      <c r="DG116" s="338"/>
      <c r="DH116" s="338"/>
      <c r="DI116" s="338"/>
      <c r="DJ116" s="338"/>
      <c r="DK116" s="338"/>
      <c r="DL116" s="338"/>
      <c r="DM116" s="338"/>
      <c r="DN116" s="338"/>
      <c r="DO116" s="338"/>
      <c r="DP116" s="338"/>
      <c r="DQ116" s="338"/>
      <c r="DR116" s="338"/>
      <c r="DS116" s="338"/>
      <c r="DT116" s="338"/>
      <c r="DU116" s="338"/>
      <c r="DV116" s="338"/>
      <c r="DW116" s="338"/>
      <c r="DX116" s="338"/>
      <c r="DY116" s="338"/>
    </row>
    <row r="117" spans="2:129">
      <c r="B117" s="338"/>
      <c r="C117" s="338"/>
      <c r="D117" s="338"/>
      <c r="E117" s="338"/>
      <c r="F117" s="338"/>
      <c r="G117" s="338"/>
      <c r="CH117" s="338"/>
      <c r="CI117" s="338"/>
      <c r="CJ117" s="338"/>
      <c r="CK117" s="338"/>
      <c r="CL117" s="338"/>
      <c r="CM117" s="338"/>
      <c r="CN117" s="338"/>
      <c r="CO117" s="338"/>
      <c r="CP117" s="338"/>
      <c r="CQ117" s="338"/>
      <c r="CR117" s="338"/>
      <c r="CS117" s="338"/>
      <c r="CT117" s="338"/>
      <c r="CU117" s="338"/>
      <c r="CV117" s="338"/>
      <c r="CW117" s="338"/>
      <c r="CX117" s="338"/>
      <c r="CY117" s="338"/>
      <c r="CZ117" s="338"/>
      <c r="DA117" s="338"/>
      <c r="DB117" s="338"/>
      <c r="DC117" s="338"/>
      <c r="DD117" s="338"/>
      <c r="DE117" s="338"/>
      <c r="DF117" s="338"/>
      <c r="DG117" s="338"/>
      <c r="DH117" s="338"/>
      <c r="DI117" s="338"/>
      <c r="DJ117" s="338"/>
      <c r="DK117" s="338"/>
      <c r="DL117" s="338"/>
      <c r="DM117" s="338"/>
      <c r="DN117" s="338"/>
      <c r="DO117" s="338"/>
      <c r="DP117" s="338"/>
      <c r="DQ117" s="338"/>
      <c r="DR117" s="338"/>
      <c r="DS117" s="338"/>
      <c r="DT117" s="338"/>
      <c r="DU117" s="338"/>
      <c r="DV117" s="338"/>
      <c r="DW117" s="338"/>
      <c r="DX117" s="338"/>
      <c r="DY117" s="338"/>
    </row>
    <row r="118" spans="2:129">
      <c r="B118" s="338"/>
      <c r="C118" s="338"/>
      <c r="D118" s="338"/>
      <c r="E118" s="338"/>
      <c r="F118" s="338"/>
      <c r="G118" s="338"/>
      <c r="CH118" s="338"/>
      <c r="CI118" s="338"/>
      <c r="CJ118" s="338"/>
      <c r="CK118" s="338"/>
      <c r="CL118" s="338"/>
      <c r="CM118" s="338"/>
      <c r="CN118" s="338"/>
      <c r="CO118" s="338"/>
      <c r="CP118" s="338"/>
      <c r="CQ118" s="338"/>
      <c r="CR118" s="338"/>
      <c r="CS118" s="338"/>
      <c r="CT118" s="338"/>
      <c r="CU118" s="338"/>
      <c r="CV118" s="338"/>
      <c r="CW118" s="338"/>
      <c r="CX118" s="338"/>
      <c r="CY118" s="338"/>
      <c r="CZ118" s="338"/>
      <c r="DA118" s="338"/>
      <c r="DB118" s="338"/>
      <c r="DC118" s="338"/>
      <c r="DD118" s="338"/>
      <c r="DE118" s="338"/>
      <c r="DF118" s="338"/>
      <c r="DG118" s="338"/>
      <c r="DH118" s="338"/>
      <c r="DI118" s="338"/>
      <c r="DJ118" s="338"/>
      <c r="DK118" s="338"/>
      <c r="DL118" s="338"/>
      <c r="DM118" s="338"/>
      <c r="DN118" s="338"/>
      <c r="DO118" s="338"/>
      <c r="DP118" s="338"/>
      <c r="DQ118" s="338"/>
      <c r="DR118" s="338"/>
      <c r="DS118" s="338"/>
      <c r="DT118" s="338"/>
      <c r="DU118" s="338"/>
      <c r="DV118" s="338"/>
      <c r="DW118" s="338"/>
      <c r="DX118" s="338"/>
      <c r="DY118" s="338"/>
    </row>
    <row r="119" spans="2:129">
      <c r="B119" s="338"/>
      <c r="C119" s="338"/>
      <c r="D119" s="338"/>
      <c r="E119" s="338"/>
      <c r="F119" s="338"/>
      <c r="G119" s="338"/>
      <c r="CH119" s="338"/>
      <c r="CI119" s="338"/>
      <c r="CJ119" s="338"/>
      <c r="CK119" s="338"/>
      <c r="CL119" s="338"/>
      <c r="CM119" s="338"/>
      <c r="CN119" s="338"/>
      <c r="CO119" s="338"/>
      <c r="CP119" s="338"/>
      <c r="CQ119" s="338"/>
      <c r="CR119" s="338"/>
      <c r="CS119" s="338"/>
      <c r="CT119" s="338"/>
      <c r="CU119" s="338"/>
      <c r="CV119" s="338"/>
      <c r="CW119" s="338"/>
      <c r="CX119" s="338"/>
      <c r="CY119" s="338"/>
      <c r="CZ119" s="338"/>
      <c r="DA119" s="338"/>
      <c r="DB119" s="338"/>
      <c r="DC119" s="338"/>
      <c r="DD119" s="338"/>
      <c r="DE119" s="338"/>
      <c r="DF119" s="338"/>
      <c r="DG119" s="338"/>
      <c r="DH119" s="338"/>
      <c r="DI119" s="338"/>
      <c r="DJ119" s="338"/>
      <c r="DK119" s="338"/>
      <c r="DL119" s="338"/>
      <c r="DM119" s="338"/>
      <c r="DN119" s="338"/>
      <c r="DO119" s="338"/>
      <c r="DP119" s="338"/>
      <c r="DQ119" s="338"/>
      <c r="DR119" s="338"/>
      <c r="DS119" s="338"/>
      <c r="DT119" s="338"/>
      <c r="DU119" s="338"/>
      <c r="DV119" s="338"/>
      <c r="DW119" s="338"/>
      <c r="DX119" s="338"/>
      <c r="DY119" s="338"/>
    </row>
    <row r="120" spans="2:129">
      <c r="B120" s="338"/>
      <c r="C120" s="338"/>
      <c r="D120" s="338"/>
      <c r="E120" s="338"/>
      <c r="F120" s="338"/>
      <c r="G120" s="338"/>
      <c r="CH120" s="338"/>
      <c r="CI120" s="338"/>
      <c r="CJ120" s="338"/>
      <c r="CK120" s="338"/>
      <c r="CL120" s="338"/>
      <c r="CM120" s="338"/>
      <c r="CN120" s="338"/>
      <c r="CO120" s="338"/>
      <c r="CP120" s="338"/>
      <c r="CQ120" s="338"/>
      <c r="CR120" s="338"/>
      <c r="CS120" s="338"/>
      <c r="CT120" s="338"/>
      <c r="CU120" s="338"/>
      <c r="CV120" s="338"/>
      <c r="CW120" s="338"/>
      <c r="CX120" s="338"/>
      <c r="CY120" s="338"/>
      <c r="CZ120" s="338"/>
      <c r="DA120" s="338"/>
      <c r="DB120" s="338"/>
      <c r="DC120" s="338"/>
      <c r="DD120" s="338"/>
      <c r="DE120" s="338"/>
      <c r="DF120" s="338"/>
      <c r="DG120" s="338"/>
      <c r="DH120" s="338"/>
      <c r="DI120" s="338"/>
      <c r="DJ120" s="338"/>
      <c r="DK120" s="338"/>
      <c r="DL120" s="338"/>
      <c r="DM120" s="338"/>
      <c r="DN120" s="338"/>
      <c r="DO120" s="338"/>
      <c r="DP120" s="338"/>
      <c r="DQ120" s="338"/>
      <c r="DR120" s="338"/>
      <c r="DS120" s="338"/>
      <c r="DT120" s="338"/>
      <c r="DU120" s="338"/>
      <c r="DV120" s="338"/>
      <c r="DW120" s="338"/>
      <c r="DX120" s="338"/>
      <c r="DY120" s="338"/>
    </row>
    <row r="121" spans="2:129">
      <c r="B121" s="338"/>
      <c r="C121" s="338"/>
      <c r="D121" s="338"/>
      <c r="E121" s="338"/>
      <c r="F121" s="338"/>
      <c r="G121" s="338"/>
      <c r="CH121" s="338"/>
      <c r="CI121" s="338"/>
      <c r="CJ121" s="338"/>
      <c r="CK121" s="338"/>
      <c r="CL121" s="338"/>
      <c r="CM121" s="338"/>
      <c r="CN121" s="338"/>
      <c r="CO121" s="338"/>
      <c r="CP121" s="338"/>
      <c r="CQ121" s="338"/>
      <c r="CR121" s="338"/>
      <c r="CS121" s="338"/>
      <c r="CT121" s="338"/>
      <c r="CU121" s="338"/>
      <c r="CV121" s="338"/>
      <c r="CW121" s="338"/>
      <c r="CX121" s="338"/>
      <c r="CY121" s="338"/>
      <c r="CZ121" s="338"/>
      <c r="DA121" s="338"/>
      <c r="DB121" s="338"/>
      <c r="DC121" s="338"/>
      <c r="DD121" s="338"/>
      <c r="DE121" s="338"/>
      <c r="DF121" s="338"/>
      <c r="DG121" s="338"/>
      <c r="DH121" s="338"/>
      <c r="DI121" s="338"/>
      <c r="DJ121" s="338"/>
      <c r="DK121" s="338"/>
      <c r="DL121" s="338"/>
      <c r="DM121" s="338"/>
      <c r="DN121" s="338"/>
      <c r="DO121" s="338"/>
      <c r="DP121" s="338"/>
      <c r="DQ121" s="338"/>
      <c r="DR121" s="338"/>
      <c r="DS121" s="338"/>
      <c r="DT121" s="338"/>
      <c r="DU121" s="338"/>
      <c r="DV121" s="338"/>
      <c r="DW121" s="338"/>
      <c r="DX121" s="338"/>
      <c r="DY121" s="338"/>
    </row>
    <row r="122" spans="2:129">
      <c r="B122" s="338"/>
      <c r="C122" s="338"/>
      <c r="D122" s="338"/>
      <c r="E122" s="338"/>
      <c r="F122" s="338"/>
      <c r="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DR122" s="338"/>
      <c r="DS122" s="338"/>
      <c r="DT122" s="338"/>
      <c r="DU122" s="338"/>
      <c r="DV122" s="338"/>
      <c r="DW122" s="338"/>
      <c r="DX122" s="338"/>
      <c r="DY122" s="338"/>
    </row>
    <row r="123" spans="2:129">
      <c r="B123" s="338"/>
      <c r="C123" s="338"/>
      <c r="D123" s="338"/>
      <c r="E123" s="338"/>
      <c r="F123" s="338"/>
      <c r="G123" s="338"/>
      <c r="CH123" s="338"/>
      <c r="CI123" s="338"/>
      <c r="CJ123" s="338"/>
      <c r="CK123" s="338"/>
      <c r="CL123" s="338"/>
      <c r="CM123" s="338"/>
      <c r="CN123" s="338"/>
      <c r="CO123" s="338"/>
      <c r="CP123" s="338"/>
      <c r="CQ123" s="338"/>
      <c r="CR123" s="338"/>
      <c r="CS123" s="338"/>
      <c r="CT123" s="338"/>
      <c r="CU123" s="338"/>
      <c r="CV123" s="338"/>
      <c r="CW123" s="338"/>
      <c r="CX123" s="338"/>
      <c r="CY123" s="338"/>
      <c r="CZ123" s="338"/>
      <c r="DA123" s="338"/>
      <c r="DB123" s="338"/>
      <c r="DC123" s="338"/>
      <c r="DD123" s="338"/>
      <c r="DE123" s="338"/>
      <c r="DF123" s="338"/>
      <c r="DG123" s="338"/>
      <c r="DH123" s="338"/>
      <c r="DI123" s="338"/>
      <c r="DJ123" s="338"/>
      <c r="DK123" s="338"/>
      <c r="DL123" s="338"/>
      <c r="DM123" s="338"/>
      <c r="DN123" s="338"/>
      <c r="DO123" s="338"/>
      <c r="DP123" s="338"/>
      <c r="DQ123" s="338"/>
      <c r="DR123" s="338"/>
      <c r="DS123" s="338"/>
      <c r="DT123" s="338"/>
      <c r="DU123" s="338"/>
      <c r="DV123" s="338"/>
      <c r="DW123" s="338"/>
      <c r="DX123" s="338"/>
      <c r="DY123" s="338"/>
    </row>
    <row r="124" spans="2:129">
      <c r="B124" s="338"/>
      <c r="C124" s="338"/>
      <c r="D124" s="338"/>
      <c r="E124" s="338"/>
      <c r="F124" s="338"/>
      <c r="G124" s="338"/>
      <c r="CH124" s="338"/>
      <c r="CI124" s="338"/>
      <c r="CJ124" s="338"/>
      <c r="CK124" s="338"/>
      <c r="CL124" s="338"/>
      <c r="CM124" s="338"/>
      <c r="CN124" s="338"/>
      <c r="CO124" s="338"/>
      <c r="CP124" s="338"/>
      <c r="CQ124" s="338"/>
      <c r="CR124" s="338"/>
      <c r="CS124" s="338"/>
      <c r="CT124" s="338"/>
      <c r="CU124" s="338"/>
      <c r="CV124" s="338"/>
      <c r="CW124" s="338"/>
      <c r="CX124" s="338"/>
      <c r="CY124" s="338"/>
      <c r="CZ124" s="338"/>
      <c r="DA124" s="338"/>
      <c r="DB124" s="338"/>
      <c r="DC124" s="338"/>
      <c r="DD124" s="338"/>
      <c r="DE124" s="338"/>
      <c r="DF124" s="338"/>
      <c r="DG124" s="338"/>
      <c r="DH124" s="338"/>
      <c r="DI124" s="338"/>
      <c r="DJ124" s="338"/>
      <c r="DK124" s="338"/>
      <c r="DL124" s="338"/>
      <c r="DM124" s="338"/>
      <c r="DN124" s="338"/>
      <c r="DO124" s="338"/>
      <c r="DP124" s="338"/>
      <c r="DQ124" s="338"/>
      <c r="DR124" s="338"/>
      <c r="DS124" s="338"/>
      <c r="DT124" s="338"/>
      <c r="DU124" s="338"/>
      <c r="DV124" s="338"/>
      <c r="DW124" s="338"/>
      <c r="DX124" s="338"/>
      <c r="DY124" s="338"/>
    </row>
    <row r="125" spans="2:129">
      <c r="B125" s="338"/>
      <c r="C125" s="338"/>
      <c r="D125" s="338"/>
      <c r="E125" s="338"/>
      <c r="F125" s="338"/>
      <c r="G125" s="338"/>
      <c r="CH125" s="338"/>
      <c r="CI125" s="338"/>
      <c r="CJ125" s="338"/>
      <c r="CK125" s="338"/>
      <c r="CL125" s="338"/>
      <c r="CM125" s="338"/>
      <c r="CN125" s="338"/>
      <c r="CO125" s="338"/>
      <c r="CP125" s="338"/>
      <c r="CQ125" s="338"/>
      <c r="CR125" s="338"/>
      <c r="CS125" s="338"/>
      <c r="CT125" s="338"/>
      <c r="CU125" s="338"/>
      <c r="CV125" s="338"/>
      <c r="CW125" s="338"/>
      <c r="CX125" s="338"/>
      <c r="CY125" s="338"/>
      <c r="CZ125" s="338"/>
      <c r="DA125" s="338"/>
      <c r="DB125" s="338"/>
      <c r="DC125" s="338"/>
      <c r="DD125" s="338"/>
      <c r="DE125" s="338"/>
      <c r="DF125" s="338"/>
      <c r="DG125" s="338"/>
      <c r="DH125" s="338"/>
      <c r="DI125" s="338"/>
      <c r="DJ125" s="338"/>
      <c r="DK125" s="338"/>
      <c r="DL125" s="338"/>
      <c r="DM125" s="338"/>
      <c r="DN125" s="338"/>
      <c r="DO125" s="338"/>
      <c r="DP125" s="338"/>
      <c r="DQ125" s="338"/>
      <c r="DR125" s="338"/>
      <c r="DS125" s="338"/>
      <c r="DT125" s="338"/>
      <c r="DU125" s="338"/>
      <c r="DV125" s="338"/>
      <c r="DW125" s="338"/>
      <c r="DX125" s="338"/>
      <c r="DY125" s="338"/>
    </row>
    <row r="126" spans="2:129">
      <c r="B126" s="338"/>
      <c r="C126" s="338"/>
      <c r="D126" s="338"/>
      <c r="E126" s="338"/>
      <c r="F126" s="338"/>
      <c r="G126" s="338"/>
      <c r="CH126" s="338"/>
      <c r="CI126" s="338"/>
      <c r="CJ126" s="338"/>
      <c r="CK126" s="338"/>
      <c r="CL126" s="338"/>
      <c r="CM126" s="338"/>
      <c r="CN126" s="338"/>
      <c r="CO126" s="338"/>
      <c r="CP126" s="338"/>
      <c r="CQ126" s="338"/>
      <c r="CR126" s="338"/>
      <c r="CS126" s="338"/>
      <c r="CT126" s="338"/>
      <c r="CU126" s="338"/>
      <c r="CV126" s="338"/>
      <c r="CW126" s="338"/>
      <c r="CX126" s="338"/>
      <c r="CY126" s="338"/>
      <c r="CZ126" s="338"/>
      <c r="DA126" s="338"/>
      <c r="DB126" s="338"/>
      <c r="DC126" s="338"/>
      <c r="DD126" s="338"/>
      <c r="DE126" s="338"/>
      <c r="DF126" s="338"/>
      <c r="DG126" s="338"/>
      <c r="DH126" s="338"/>
      <c r="DI126" s="338"/>
      <c r="DJ126" s="338"/>
      <c r="DK126" s="338"/>
      <c r="DL126" s="338"/>
      <c r="DM126" s="338"/>
      <c r="DN126" s="338"/>
      <c r="DO126" s="338"/>
      <c r="DP126" s="338"/>
      <c r="DQ126" s="338"/>
      <c r="DR126" s="338"/>
      <c r="DS126" s="338"/>
      <c r="DT126" s="338"/>
      <c r="DU126" s="338"/>
      <c r="DV126" s="338"/>
      <c r="DW126" s="338"/>
      <c r="DX126" s="338"/>
      <c r="DY126" s="338"/>
    </row>
    <row r="127" spans="2:129">
      <c r="B127" s="338"/>
      <c r="C127" s="338"/>
      <c r="D127" s="338"/>
      <c r="E127" s="338"/>
      <c r="F127" s="338"/>
      <c r="G127" s="338"/>
      <c r="CH127" s="338"/>
      <c r="CI127" s="338"/>
      <c r="CJ127" s="338"/>
      <c r="CK127" s="338"/>
      <c r="CL127" s="338"/>
      <c r="CM127" s="338"/>
      <c r="CN127" s="338"/>
      <c r="CO127" s="338"/>
      <c r="CP127" s="338"/>
      <c r="CQ127" s="338"/>
      <c r="CR127" s="338"/>
      <c r="CS127" s="338"/>
      <c r="CT127" s="338"/>
      <c r="CU127" s="338"/>
      <c r="CV127" s="338"/>
      <c r="CW127" s="338"/>
      <c r="CX127" s="338"/>
      <c r="CY127" s="338"/>
      <c r="CZ127" s="338"/>
      <c r="DA127" s="338"/>
      <c r="DB127" s="338"/>
      <c r="DC127" s="338"/>
      <c r="DD127" s="338"/>
      <c r="DE127" s="338"/>
      <c r="DF127" s="338"/>
      <c r="DG127" s="338"/>
      <c r="DH127" s="338"/>
      <c r="DI127" s="338"/>
      <c r="DJ127" s="338"/>
      <c r="DK127" s="338"/>
      <c r="DL127" s="338"/>
      <c r="DM127" s="338"/>
      <c r="DN127" s="338"/>
      <c r="DO127" s="338"/>
      <c r="DP127" s="338"/>
      <c r="DQ127" s="338"/>
      <c r="DR127" s="338"/>
      <c r="DS127" s="338"/>
      <c r="DT127" s="338"/>
      <c r="DU127" s="338"/>
      <c r="DV127" s="338"/>
      <c r="DW127" s="338"/>
      <c r="DX127" s="338"/>
      <c r="DY127" s="338"/>
    </row>
    <row r="128" spans="2:129">
      <c r="B128" s="338"/>
      <c r="C128" s="338"/>
      <c r="D128" s="338"/>
      <c r="E128" s="338"/>
      <c r="F128" s="338"/>
      <c r="G128" s="338"/>
      <c r="CH128" s="338"/>
      <c r="CI128" s="338"/>
      <c r="CJ128" s="338"/>
      <c r="CK128" s="338"/>
      <c r="CL128" s="338"/>
      <c r="CM128" s="338"/>
      <c r="CN128" s="338"/>
      <c r="CO128" s="338"/>
      <c r="CP128" s="338"/>
      <c r="CQ128" s="338"/>
      <c r="CR128" s="338"/>
      <c r="CS128" s="338"/>
      <c r="CT128" s="338"/>
      <c r="CU128" s="338"/>
      <c r="CV128" s="338"/>
      <c r="CW128" s="338"/>
      <c r="CX128" s="338"/>
      <c r="CY128" s="338"/>
      <c r="CZ128" s="338"/>
      <c r="DA128" s="338"/>
      <c r="DB128" s="338"/>
      <c r="DC128" s="338"/>
      <c r="DD128" s="338"/>
      <c r="DE128" s="338"/>
      <c r="DF128" s="338"/>
      <c r="DG128" s="338"/>
      <c r="DH128" s="338"/>
      <c r="DI128" s="338"/>
      <c r="DJ128" s="338"/>
      <c r="DK128" s="338"/>
      <c r="DL128" s="338"/>
      <c r="DM128" s="338"/>
      <c r="DN128" s="338"/>
      <c r="DO128" s="338"/>
      <c r="DP128" s="338"/>
      <c r="DQ128" s="338"/>
      <c r="DR128" s="338"/>
      <c r="DS128" s="338"/>
      <c r="DT128" s="338"/>
      <c r="DU128" s="338"/>
      <c r="DV128" s="338"/>
      <c r="DW128" s="338"/>
      <c r="DX128" s="338"/>
      <c r="DY128" s="338"/>
    </row>
    <row r="129" spans="2:129">
      <c r="B129" s="338"/>
      <c r="C129" s="338"/>
      <c r="D129" s="338"/>
      <c r="E129" s="338"/>
      <c r="F129" s="338"/>
      <c r="G129" s="338"/>
      <c r="CH129" s="338"/>
      <c r="CI129" s="338"/>
      <c r="CJ129" s="338"/>
      <c r="CK129" s="338"/>
      <c r="CL129" s="338"/>
      <c r="CM129" s="338"/>
      <c r="CN129" s="338"/>
      <c r="CO129" s="338"/>
      <c r="CP129" s="338"/>
      <c r="CQ129" s="338"/>
      <c r="CR129" s="338"/>
      <c r="CS129" s="338"/>
      <c r="CT129" s="338"/>
      <c r="CU129" s="338"/>
      <c r="CV129" s="338"/>
      <c r="CW129" s="338"/>
      <c r="CX129" s="338"/>
      <c r="CY129" s="338"/>
      <c r="CZ129" s="338"/>
      <c r="DA129" s="338"/>
      <c r="DB129" s="338"/>
      <c r="DC129" s="338"/>
      <c r="DD129" s="338"/>
      <c r="DE129" s="338"/>
      <c r="DF129" s="338"/>
      <c r="DG129" s="338"/>
      <c r="DH129" s="338"/>
      <c r="DI129" s="338"/>
      <c r="DJ129" s="338"/>
      <c r="DK129" s="338"/>
      <c r="DL129" s="338"/>
      <c r="DM129" s="338"/>
      <c r="DN129" s="338"/>
      <c r="DO129" s="338"/>
      <c r="DP129" s="338"/>
      <c r="DQ129" s="338"/>
      <c r="DR129" s="338"/>
      <c r="DS129" s="338"/>
      <c r="DT129" s="338"/>
      <c r="DU129" s="338"/>
      <c r="DV129" s="338"/>
      <c r="DW129" s="338"/>
      <c r="DX129" s="338"/>
      <c r="DY129" s="338"/>
    </row>
    <row r="130" spans="2:129">
      <c r="B130" s="338"/>
      <c r="C130" s="338"/>
      <c r="D130" s="338"/>
      <c r="E130" s="338"/>
      <c r="F130" s="338"/>
      <c r="G130" s="338"/>
      <c r="CH130" s="338"/>
      <c r="CI130" s="338"/>
      <c r="CJ130" s="338"/>
      <c r="CK130" s="338"/>
      <c r="CL130" s="338"/>
      <c r="CM130" s="338"/>
      <c r="CN130" s="338"/>
      <c r="CO130" s="338"/>
      <c r="CP130" s="338"/>
      <c r="CQ130" s="338"/>
      <c r="CR130" s="338"/>
      <c r="CS130" s="338"/>
      <c r="CT130" s="338"/>
      <c r="CU130" s="338"/>
      <c r="CV130" s="338"/>
      <c r="CW130" s="338"/>
      <c r="CX130" s="338"/>
      <c r="CY130" s="338"/>
      <c r="CZ130" s="338"/>
      <c r="DA130" s="338"/>
      <c r="DB130" s="338"/>
      <c r="DC130" s="338"/>
      <c r="DD130" s="338"/>
      <c r="DE130" s="338"/>
      <c r="DF130" s="338"/>
      <c r="DG130" s="338"/>
      <c r="DH130" s="338"/>
      <c r="DI130" s="338"/>
      <c r="DJ130" s="338"/>
      <c r="DK130" s="338"/>
      <c r="DL130" s="338"/>
      <c r="DM130" s="338"/>
      <c r="DN130" s="338"/>
      <c r="DO130" s="338"/>
      <c r="DP130" s="338"/>
      <c r="DQ130" s="338"/>
      <c r="DR130" s="338"/>
      <c r="DS130" s="338"/>
      <c r="DT130" s="338"/>
      <c r="DU130" s="338"/>
      <c r="DV130" s="338"/>
      <c r="DW130" s="338"/>
      <c r="DX130" s="338"/>
      <c r="DY130" s="338"/>
    </row>
    <row r="131" spans="2:129">
      <c r="B131" s="338"/>
      <c r="C131" s="338"/>
      <c r="D131" s="338"/>
      <c r="E131" s="338"/>
      <c r="F131" s="338"/>
      <c r="G131" s="338"/>
      <c r="CH131" s="338"/>
      <c r="CI131" s="338"/>
      <c r="CJ131" s="338"/>
      <c r="CK131" s="338"/>
      <c r="CL131" s="338"/>
      <c r="CM131" s="338"/>
      <c r="CN131" s="338"/>
      <c r="CO131" s="338"/>
      <c r="CP131" s="338"/>
      <c r="CQ131" s="338"/>
      <c r="CR131" s="338"/>
      <c r="CS131" s="338"/>
      <c r="CT131" s="338"/>
      <c r="CU131" s="338"/>
      <c r="CV131" s="338"/>
      <c r="CW131" s="338"/>
      <c r="CX131" s="338"/>
      <c r="CY131" s="338"/>
      <c r="CZ131" s="338"/>
      <c r="DA131" s="338"/>
      <c r="DB131" s="338"/>
      <c r="DC131" s="338"/>
      <c r="DD131" s="338"/>
      <c r="DE131" s="338"/>
      <c r="DF131" s="338"/>
      <c r="DG131" s="338"/>
      <c r="DH131" s="338"/>
      <c r="DI131" s="338"/>
      <c r="DJ131" s="338"/>
      <c r="DK131" s="338"/>
      <c r="DL131" s="338"/>
      <c r="DM131" s="338"/>
      <c r="DN131" s="338"/>
      <c r="DO131" s="338"/>
      <c r="DP131" s="338"/>
      <c r="DQ131" s="338"/>
      <c r="DR131" s="338"/>
      <c r="DS131" s="338"/>
      <c r="DT131" s="338"/>
      <c r="DU131" s="338"/>
      <c r="DV131" s="338"/>
      <c r="DW131" s="338"/>
      <c r="DX131" s="338"/>
      <c r="DY131" s="338"/>
    </row>
    <row r="132" spans="2:129">
      <c r="B132" s="338"/>
      <c r="C132" s="338"/>
      <c r="D132" s="338"/>
      <c r="E132" s="338"/>
      <c r="F132" s="338"/>
      <c r="G132" s="338"/>
      <c r="CH132" s="338"/>
      <c r="CI132" s="338"/>
      <c r="CJ132" s="338"/>
      <c r="CK132" s="338"/>
      <c r="CL132" s="338"/>
      <c r="CM132" s="338"/>
      <c r="CN132" s="338"/>
      <c r="CO132" s="338"/>
      <c r="CP132" s="338"/>
      <c r="CQ132" s="338"/>
      <c r="CR132" s="338"/>
      <c r="CS132" s="338"/>
      <c r="CT132" s="338"/>
      <c r="CU132" s="338"/>
      <c r="CV132" s="338"/>
      <c r="CW132" s="338"/>
      <c r="CX132" s="338"/>
      <c r="CY132" s="338"/>
      <c r="CZ132" s="338"/>
      <c r="DA132" s="338"/>
      <c r="DB132" s="338"/>
      <c r="DC132" s="338"/>
      <c r="DD132" s="338"/>
      <c r="DE132" s="338"/>
      <c r="DF132" s="338"/>
      <c r="DG132" s="338"/>
      <c r="DH132" s="338"/>
      <c r="DI132" s="338"/>
      <c r="DJ132" s="338"/>
      <c r="DK132" s="338"/>
      <c r="DL132" s="338"/>
      <c r="DM132" s="338"/>
      <c r="DN132" s="338"/>
      <c r="DO132" s="338"/>
      <c r="DP132" s="338"/>
      <c r="DQ132" s="338"/>
      <c r="DR132" s="338"/>
      <c r="DS132" s="338"/>
      <c r="DT132" s="338"/>
      <c r="DU132" s="338"/>
      <c r="DV132" s="338"/>
      <c r="DW132" s="338"/>
      <c r="DX132" s="338"/>
      <c r="DY132" s="338"/>
    </row>
    <row r="133" spans="2:129">
      <c r="B133" s="338"/>
      <c r="C133" s="338"/>
      <c r="D133" s="338"/>
      <c r="E133" s="338"/>
      <c r="F133" s="338"/>
      <c r="G133" s="338"/>
      <c r="CH133" s="338"/>
      <c r="CI133" s="338"/>
      <c r="CJ133" s="338"/>
      <c r="CK133" s="338"/>
      <c r="CL133" s="338"/>
      <c r="CM133" s="338"/>
      <c r="CN133" s="338"/>
      <c r="CO133" s="338"/>
      <c r="CP133" s="338"/>
      <c r="CQ133" s="338"/>
      <c r="CR133" s="338"/>
      <c r="CS133" s="338"/>
      <c r="CT133" s="338"/>
      <c r="CU133" s="338"/>
      <c r="CV133" s="338"/>
      <c r="CW133" s="338"/>
      <c r="CX133" s="338"/>
      <c r="CY133" s="338"/>
      <c r="CZ133" s="338"/>
      <c r="DA133" s="338"/>
      <c r="DB133" s="338"/>
      <c r="DC133" s="338"/>
      <c r="DD133" s="338"/>
      <c r="DE133" s="338"/>
      <c r="DF133" s="338"/>
      <c r="DG133" s="338"/>
      <c r="DH133" s="338"/>
      <c r="DI133" s="338"/>
      <c r="DJ133" s="338"/>
      <c r="DK133" s="338"/>
      <c r="DL133" s="338"/>
      <c r="DM133" s="338"/>
      <c r="DN133" s="338"/>
      <c r="DO133" s="338"/>
      <c r="DP133" s="338"/>
      <c r="DQ133" s="338"/>
      <c r="DR133" s="338"/>
      <c r="DS133" s="338"/>
      <c r="DT133" s="338"/>
      <c r="DU133" s="338"/>
      <c r="DV133" s="338"/>
      <c r="DW133" s="338"/>
      <c r="DX133" s="338"/>
      <c r="DY133" s="338"/>
    </row>
    <row r="134" spans="2:129">
      <c r="B134" s="338"/>
      <c r="C134" s="338"/>
      <c r="D134" s="338"/>
      <c r="E134" s="338"/>
      <c r="F134" s="338"/>
      <c r="G134" s="338"/>
      <c r="CH134" s="338"/>
      <c r="CI134" s="338"/>
      <c r="CJ134" s="338"/>
      <c r="CK134" s="338"/>
      <c r="CL134" s="338"/>
      <c r="CM134" s="338"/>
      <c r="CN134" s="338"/>
      <c r="CO134" s="338"/>
      <c r="CP134" s="338"/>
      <c r="CQ134" s="338"/>
      <c r="CR134" s="338"/>
      <c r="CS134" s="338"/>
      <c r="CT134" s="338"/>
      <c r="CU134" s="338"/>
      <c r="CV134" s="338"/>
      <c r="CW134" s="338"/>
      <c r="CX134" s="338"/>
      <c r="CY134" s="338"/>
      <c r="CZ134" s="338"/>
      <c r="DA134" s="338"/>
      <c r="DB134" s="338"/>
      <c r="DC134" s="338"/>
      <c r="DD134" s="338"/>
      <c r="DE134" s="338"/>
      <c r="DF134" s="338"/>
      <c r="DG134" s="338"/>
      <c r="DH134" s="338"/>
      <c r="DI134" s="338"/>
      <c r="DJ134" s="338"/>
      <c r="DK134" s="338"/>
      <c r="DL134" s="338"/>
      <c r="DM134" s="338"/>
      <c r="DN134" s="338"/>
      <c r="DO134" s="338"/>
      <c r="DP134" s="338"/>
      <c r="DQ134" s="338"/>
      <c r="DR134" s="338"/>
      <c r="DS134" s="338"/>
      <c r="DT134" s="338"/>
      <c r="DU134" s="338"/>
      <c r="DV134" s="338"/>
      <c r="DW134" s="338"/>
      <c r="DX134" s="338"/>
      <c r="DY134" s="338"/>
    </row>
    <row r="135" spans="2:129">
      <c r="B135" s="338"/>
      <c r="C135" s="338"/>
      <c r="D135" s="338"/>
      <c r="E135" s="338"/>
      <c r="F135" s="338"/>
      <c r="G135" s="338"/>
      <c r="CH135" s="338"/>
      <c r="CI135" s="338"/>
      <c r="CJ135" s="338"/>
      <c r="CK135" s="338"/>
      <c r="CL135" s="338"/>
      <c r="CM135" s="338"/>
      <c r="CN135" s="338"/>
      <c r="CO135" s="338"/>
      <c r="CP135" s="338"/>
      <c r="CQ135" s="338"/>
      <c r="CR135" s="338"/>
      <c r="CS135" s="338"/>
      <c r="CT135" s="338"/>
      <c r="CU135" s="338"/>
      <c r="CV135" s="338"/>
      <c r="CW135" s="338"/>
      <c r="CX135" s="338"/>
      <c r="CY135" s="338"/>
      <c r="CZ135" s="338"/>
      <c r="DA135" s="338"/>
      <c r="DB135" s="338"/>
      <c r="DC135" s="338"/>
      <c r="DD135" s="338"/>
      <c r="DE135" s="338"/>
      <c r="DF135" s="338"/>
      <c r="DG135" s="338"/>
      <c r="DH135" s="338"/>
      <c r="DI135" s="338"/>
      <c r="DJ135" s="338"/>
      <c r="DK135" s="338"/>
      <c r="DL135" s="338"/>
      <c r="DM135" s="338"/>
      <c r="DN135" s="338"/>
      <c r="DO135" s="338"/>
      <c r="DP135" s="338"/>
      <c r="DQ135" s="338"/>
      <c r="DR135" s="338"/>
      <c r="DS135" s="338"/>
      <c r="DT135" s="338"/>
      <c r="DU135" s="338"/>
      <c r="DV135" s="338"/>
      <c r="DW135" s="338"/>
      <c r="DX135" s="338"/>
      <c r="DY135" s="338"/>
    </row>
    <row r="136" spans="2:129">
      <c r="B136" s="338"/>
      <c r="C136" s="338"/>
      <c r="D136" s="338"/>
      <c r="E136" s="338"/>
      <c r="F136" s="338"/>
      <c r="G136" s="338"/>
      <c r="CH136" s="338"/>
      <c r="CI136" s="338"/>
      <c r="CJ136" s="338"/>
      <c r="CK136" s="338"/>
      <c r="CL136" s="338"/>
      <c r="CM136" s="338"/>
      <c r="CN136" s="338"/>
      <c r="CO136" s="338"/>
      <c r="CP136" s="338"/>
      <c r="CQ136" s="338"/>
      <c r="CR136" s="338"/>
      <c r="CS136" s="338"/>
      <c r="CT136" s="338"/>
      <c r="CU136" s="338"/>
      <c r="CV136" s="338"/>
      <c r="CW136" s="338"/>
      <c r="CX136" s="338"/>
      <c r="CY136" s="338"/>
      <c r="CZ136" s="338"/>
      <c r="DA136" s="338"/>
      <c r="DB136" s="338"/>
      <c r="DC136" s="338"/>
      <c r="DD136" s="338"/>
      <c r="DE136" s="338"/>
      <c r="DF136" s="338"/>
      <c r="DG136" s="338"/>
      <c r="DH136" s="338"/>
      <c r="DI136" s="338"/>
      <c r="DJ136" s="338"/>
      <c r="DK136" s="338"/>
      <c r="DL136" s="338"/>
      <c r="DM136" s="338"/>
      <c r="DN136" s="338"/>
      <c r="DO136" s="338"/>
      <c r="DP136" s="338"/>
      <c r="DQ136" s="338"/>
      <c r="DR136" s="338"/>
      <c r="DS136" s="338"/>
      <c r="DT136" s="338"/>
      <c r="DU136" s="338"/>
      <c r="DV136" s="338"/>
      <c r="DW136" s="338"/>
      <c r="DX136" s="338"/>
      <c r="DY136" s="338"/>
    </row>
    <row r="137" spans="2:129">
      <c r="B137" s="338"/>
      <c r="C137" s="338"/>
      <c r="D137" s="338"/>
      <c r="E137" s="338"/>
      <c r="F137" s="338"/>
      <c r="G137" s="338"/>
      <c r="CH137" s="338"/>
      <c r="CI137" s="338"/>
      <c r="CJ137" s="338"/>
      <c r="CK137" s="338"/>
      <c r="CL137" s="338"/>
      <c r="CM137" s="338"/>
      <c r="CN137" s="338"/>
      <c r="CO137" s="338"/>
      <c r="CP137" s="338"/>
      <c r="CQ137" s="338"/>
      <c r="CR137" s="338"/>
      <c r="CS137" s="338"/>
      <c r="CT137" s="338"/>
      <c r="CU137" s="338"/>
      <c r="CV137" s="338"/>
      <c r="CW137" s="338"/>
      <c r="CX137" s="338"/>
      <c r="CY137" s="338"/>
      <c r="CZ137" s="338"/>
      <c r="DA137" s="338"/>
      <c r="DB137" s="338"/>
      <c r="DC137" s="338"/>
      <c r="DD137" s="338"/>
      <c r="DE137" s="338"/>
      <c r="DF137" s="338"/>
      <c r="DG137" s="338"/>
      <c r="DH137" s="338"/>
      <c r="DI137" s="338"/>
      <c r="DJ137" s="338"/>
      <c r="DK137" s="338"/>
      <c r="DL137" s="338"/>
      <c r="DM137" s="338"/>
      <c r="DN137" s="338"/>
      <c r="DO137" s="338"/>
      <c r="DP137" s="338"/>
      <c r="DQ137" s="338"/>
      <c r="DR137" s="338"/>
      <c r="DS137" s="338"/>
      <c r="DT137" s="338"/>
      <c r="DU137" s="338"/>
      <c r="DV137" s="338"/>
      <c r="DW137" s="338"/>
      <c r="DX137" s="338"/>
      <c r="DY137" s="338"/>
    </row>
    <row r="138" spans="2:129">
      <c r="B138" s="338"/>
      <c r="C138" s="338"/>
      <c r="D138" s="338"/>
      <c r="E138" s="338"/>
      <c r="F138" s="338"/>
      <c r="G138" s="338"/>
      <c r="CH138" s="338"/>
      <c r="CI138" s="338"/>
      <c r="CJ138" s="338"/>
      <c r="CK138" s="338"/>
      <c r="CL138" s="338"/>
      <c r="CM138" s="338"/>
      <c r="CN138" s="338"/>
      <c r="CO138" s="338"/>
      <c r="CP138" s="338"/>
      <c r="CQ138" s="338"/>
      <c r="CR138" s="338"/>
      <c r="CS138" s="338"/>
      <c r="CT138" s="338"/>
      <c r="CU138" s="338"/>
      <c r="CV138" s="338"/>
      <c r="CW138" s="338"/>
      <c r="CX138" s="338"/>
      <c r="CY138" s="338"/>
      <c r="CZ138" s="338"/>
      <c r="DA138" s="338"/>
      <c r="DB138" s="338"/>
      <c r="DC138" s="338"/>
      <c r="DD138" s="338"/>
      <c r="DE138" s="338"/>
      <c r="DF138" s="338"/>
      <c r="DG138" s="338"/>
      <c r="DH138" s="338"/>
      <c r="DI138" s="338"/>
      <c r="DJ138" s="338"/>
      <c r="DK138" s="338"/>
      <c r="DL138" s="338"/>
      <c r="DM138" s="338"/>
      <c r="DN138" s="338"/>
      <c r="DO138" s="338"/>
      <c r="DP138" s="338"/>
      <c r="DQ138" s="338"/>
      <c r="DR138" s="338"/>
      <c r="DS138" s="338"/>
      <c r="DT138" s="338"/>
      <c r="DU138" s="338"/>
      <c r="DV138" s="338"/>
      <c r="DW138" s="338"/>
      <c r="DX138" s="338"/>
      <c r="DY138" s="338"/>
    </row>
    <row r="139" spans="2:129">
      <c r="B139" s="338"/>
      <c r="C139" s="338"/>
      <c r="D139" s="338"/>
      <c r="E139" s="338"/>
      <c r="F139" s="338"/>
      <c r="G139" s="338"/>
      <c r="CH139" s="338"/>
      <c r="CI139" s="338"/>
      <c r="CJ139" s="338"/>
      <c r="CK139" s="338"/>
      <c r="CL139" s="338"/>
      <c r="CM139" s="338"/>
      <c r="CN139" s="338"/>
      <c r="CO139" s="338"/>
      <c r="CP139" s="338"/>
      <c r="CQ139" s="338"/>
      <c r="CR139" s="338"/>
      <c r="CS139" s="338"/>
      <c r="CT139" s="338"/>
      <c r="CU139" s="338"/>
      <c r="CV139" s="338"/>
      <c r="CW139" s="338"/>
      <c r="CX139" s="338"/>
      <c r="CY139" s="338"/>
      <c r="CZ139" s="338"/>
      <c r="DA139" s="338"/>
      <c r="DB139" s="338"/>
      <c r="DC139" s="338"/>
      <c r="DD139" s="338"/>
      <c r="DE139" s="338"/>
      <c r="DF139" s="338"/>
      <c r="DG139" s="338"/>
      <c r="DH139" s="338"/>
      <c r="DI139" s="338"/>
      <c r="DJ139" s="338"/>
      <c r="DK139" s="338"/>
      <c r="DL139" s="338"/>
      <c r="DM139" s="338"/>
      <c r="DN139" s="338"/>
      <c r="DO139" s="338"/>
      <c r="DP139" s="338"/>
      <c r="DQ139" s="338"/>
      <c r="DR139" s="338"/>
      <c r="DS139" s="338"/>
      <c r="DT139" s="338"/>
      <c r="DU139" s="338"/>
      <c r="DV139" s="338"/>
      <c r="DW139" s="338"/>
      <c r="DX139" s="338"/>
      <c r="DY139" s="338"/>
    </row>
    <row r="140" spans="2:129">
      <c r="B140" s="338"/>
      <c r="C140" s="338"/>
      <c r="D140" s="338"/>
      <c r="E140" s="338"/>
      <c r="F140" s="338"/>
      <c r="G140" s="338"/>
      <c r="CH140" s="338"/>
      <c r="CI140" s="338"/>
      <c r="CJ140" s="338"/>
      <c r="CK140" s="338"/>
      <c r="CL140" s="338"/>
      <c r="CM140" s="338"/>
      <c r="CN140" s="338"/>
      <c r="CO140" s="338"/>
      <c r="CP140" s="338"/>
      <c r="CQ140" s="338"/>
      <c r="CR140" s="338"/>
      <c r="CS140" s="338"/>
      <c r="CT140" s="338"/>
      <c r="CU140" s="338"/>
      <c r="CV140" s="338"/>
      <c r="CW140" s="338"/>
      <c r="CX140" s="338"/>
      <c r="CY140" s="338"/>
      <c r="CZ140" s="338"/>
      <c r="DA140" s="338"/>
      <c r="DB140" s="338"/>
      <c r="DC140" s="338"/>
      <c r="DD140" s="338"/>
      <c r="DE140" s="338"/>
      <c r="DF140" s="338"/>
      <c r="DG140" s="338"/>
      <c r="DH140" s="338"/>
      <c r="DI140" s="338"/>
      <c r="DJ140" s="338"/>
      <c r="DK140" s="338"/>
      <c r="DL140" s="338"/>
      <c r="DM140" s="338"/>
      <c r="DN140" s="338"/>
      <c r="DO140" s="338"/>
      <c r="DP140" s="338"/>
      <c r="DQ140" s="338"/>
      <c r="DR140" s="338"/>
      <c r="DS140" s="338"/>
      <c r="DT140" s="338"/>
      <c r="DU140" s="338"/>
      <c r="DV140" s="338"/>
      <c r="DW140" s="338"/>
      <c r="DX140" s="338"/>
      <c r="DY140" s="338"/>
    </row>
    <row r="141" spans="2:129">
      <c r="B141" s="338"/>
      <c r="C141" s="338"/>
      <c r="D141" s="338"/>
      <c r="E141" s="338"/>
      <c r="F141" s="338"/>
      <c r="G141" s="338"/>
      <c r="CH141" s="338"/>
      <c r="CI141" s="338"/>
      <c r="CJ141" s="338"/>
      <c r="CK141" s="338"/>
      <c r="CL141" s="338"/>
      <c r="CM141" s="338"/>
      <c r="CN141" s="338"/>
      <c r="CO141" s="338"/>
      <c r="CP141" s="338"/>
      <c r="CQ141" s="338"/>
      <c r="CR141" s="338"/>
      <c r="CS141" s="338"/>
      <c r="CT141" s="338"/>
      <c r="CU141" s="338"/>
      <c r="CV141" s="338"/>
      <c r="CW141" s="338"/>
      <c r="CX141" s="338"/>
      <c r="CY141" s="338"/>
      <c r="CZ141" s="338"/>
      <c r="DA141" s="338"/>
      <c r="DB141" s="338"/>
      <c r="DC141" s="338"/>
      <c r="DD141" s="338"/>
      <c r="DE141" s="338"/>
      <c r="DF141" s="338"/>
      <c r="DG141" s="338"/>
      <c r="DH141" s="338"/>
      <c r="DI141" s="338"/>
      <c r="DJ141" s="338"/>
      <c r="DK141" s="338"/>
      <c r="DL141" s="338"/>
      <c r="DM141" s="338"/>
      <c r="DN141" s="338"/>
      <c r="DO141" s="338"/>
      <c r="DP141" s="338"/>
      <c r="DQ141" s="338"/>
      <c r="DR141" s="338"/>
      <c r="DS141" s="338"/>
      <c r="DT141" s="338"/>
      <c r="DU141" s="338"/>
      <c r="DV141" s="338"/>
      <c r="DW141" s="338"/>
      <c r="DX141" s="338"/>
      <c r="DY141" s="338"/>
    </row>
    <row r="142" spans="2:129">
      <c r="B142" s="338"/>
      <c r="C142" s="338"/>
      <c r="D142" s="338"/>
      <c r="E142" s="338"/>
      <c r="F142" s="338"/>
      <c r="G142" s="338"/>
      <c r="CH142" s="338"/>
      <c r="CI142" s="338"/>
      <c r="CJ142" s="338"/>
      <c r="CK142" s="338"/>
      <c r="CL142" s="338"/>
      <c r="CM142" s="338"/>
      <c r="CN142" s="338"/>
      <c r="CO142" s="338"/>
      <c r="CP142" s="338"/>
      <c r="CQ142" s="338"/>
      <c r="CR142" s="338"/>
      <c r="CS142" s="338"/>
      <c r="CT142" s="338"/>
      <c r="CU142" s="338"/>
      <c r="CV142" s="338"/>
      <c r="CW142" s="338"/>
      <c r="CX142" s="338"/>
      <c r="CY142" s="338"/>
      <c r="CZ142" s="338"/>
      <c r="DA142" s="338"/>
      <c r="DB142" s="338"/>
      <c r="DC142" s="338"/>
      <c r="DD142" s="338"/>
      <c r="DE142" s="338"/>
      <c r="DF142" s="338"/>
      <c r="DG142" s="338"/>
      <c r="DH142" s="338"/>
      <c r="DI142" s="338"/>
      <c r="DJ142" s="338"/>
      <c r="DK142" s="338"/>
      <c r="DL142" s="338"/>
      <c r="DM142" s="338"/>
      <c r="DN142" s="338"/>
      <c r="DO142" s="338"/>
      <c r="DP142" s="338"/>
      <c r="DQ142" s="338"/>
      <c r="DR142" s="338"/>
      <c r="DS142" s="338"/>
      <c r="DT142" s="338"/>
      <c r="DU142" s="338"/>
      <c r="DV142" s="338"/>
      <c r="DW142" s="338"/>
      <c r="DX142" s="338"/>
      <c r="DY142" s="338"/>
    </row>
    <row r="143" spans="2:129">
      <c r="B143" s="338"/>
      <c r="C143" s="338"/>
      <c r="D143" s="338"/>
      <c r="E143" s="338"/>
      <c r="F143" s="338"/>
      <c r="G143" s="338"/>
      <c r="CH143" s="338"/>
      <c r="CI143" s="338"/>
      <c r="CJ143" s="338"/>
      <c r="CK143" s="338"/>
      <c r="CL143" s="338"/>
      <c r="CM143" s="338"/>
      <c r="CN143" s="338"/>
      <c r="CO143" s="338"/>
      <c r="CP143" s="338"/>
      <c r="CQ143" s="338"/>
      <c r="CR143" s="338"/>
      <c r="CS143" s="338"/>
      <c r="CT143" s="338"/>
      <c r="CU143" s="338"/>
      <c r="CV143" s="338"/>
      <c r="CW143" s="338"/>
      <c r="CX143" s="338"/>
      <c r="CY143" s="338"/>
      <c r="CZ143" s="338"/>
      <c r="DA143" s="338"/>
      <c r="DB143" s="338"/>
      <c r="DC143" s="338"/>
      <c r="DD143" s="338"/>
      <c r="DE143" s="338"/>
      <c r="DF143" s="338"/>
      <c r="DG143" s="338"/>
      <c r="DH143" s="338"/>
      <c r="DI143" s="338"/>
      <c r="DJ143" s="338"/>
      <c r="DK143" s="338"/>
      <c r="DL143" s="338"/>
      <c r="DM143" s="338"/>
      <c r="DN143" s="338"/>
      <c r="DO143" s="338"/>
      <c r="DP143" s="338"/>
      <c r="DQ143" s="338"/>
      <c r="DR143" s="338"/>
      <c r="DS143" s="338"/>
      <c r="DT143" s="338"/>
      <c r="DU143" s="338"/>
      <c r="DV143" s="338"/>
      <c r="DW143" s="338"/>
      <c r="DX143" s="338"/>
      <c r="DY143" s="338"/>
    </row>
    <row r="144" spans="2:129">
      <c r="B144" s="338"/>
      <c r="C144" s="338"/>
      <c r="D144" s="338"/>
      <c r="E144" s="338"/>
      <c r="F144" s="338"/>
      <c r="G144" s="338"/>
      <c r="CH144" s="338"/>
      <c r="CI144" s="338"/>
      <c r="CJ144" s="338"/>
      <c r="CK144" s="338"/>
      <c r="CL144" s="338"/>
      <c r="CM144" s="338"/>
      <c r="CN144" s="338"/>
      <c r="CO144" s="338"/>
      <c r="CP144" s="338"/>
      <c r="CQ144" s="338"/>
      <c r="CR144" s="338"/>
      <c r="CS144" s="338"/>
      <c r="CT144" s="338"/>
      <c r="CU144" s="338"/>
      <c r="CV144" s="338"/>
      <c r="CW144" s="338"/>
      <c r="CX144" s="338"/>
      <c r="CY144" s="338"/>
      <c r="CZ144" s="338"/>
      <c r="DA144" s="338"/>
      <c r="DB144" s="338"/>
      <c r="DC144" s="338"/>
      <c r="DD144" s="338"/>
      <c r="DE144" s="338"/>
      <c r="DF144" s="338"/>
      <c r="DG144" s="338"/>
      <c r="DH144" s="338"/>
      <c r="DI144" s="338"/>
      <c r="DJ144" s="338"/>
      <c r="DK144" s="338"/>
      <c r="DL144" s="338"/>
      <c r="DM144" s="338"/>
      <c r="DN144" s="338"/>
      <c r="DO144" s="338"/>
      <c r="DP144" s="338"/>
      <c r="DQ144" s="338"/>
      <c r="DR144" s="338"/>
      <c r="DS144" s="338"/>
      <c r="DT144" s="338"/>
      <c r="DU144" s="338"/>
      <c r="DV144" s="338"/>
      <c r="DW144" s="338"/>
      <c r="DX144" s="338"/>
      <c r="DY144" s="338"/>
    </row>
    <row r="145" spans="2:129">
      <c r="B145" s="338"/>
      <c r="C145" s="338"/>
      <c r="D145" s="338"/>
      <c r="E145" s="338"/>
      <c r="F145" s="338"/>
      <c r="G145" s="338"/>
      <c r="CH145" s="338"/>
      <c r="CI145" s="338"/>
      <c r="CJ145" s="338"/>
      <c r="CK145" s="338"/>
      <c r="CL145" s="338"/>
      <c r="CM145" s="338"/>
      <c r="CN145" s="338"/>
      <c r="CO145" s="338"/>
      <c r="CP145" s="338"/>
      <c r="CQ145" s="338"/>
      <c r="CR145" s="338"/>
      <c r="CS145" s="338"/>
      <c r="CT145" s="338"/>
      <c r="CU145" s="338"/>
      <c r="CV145" s="338"/>
      <c r="CW145" s="338"/>
      <c r="CX145" s="338"/>
      <c r="CY145" s="338"/>
      <c r="CZ145" s="338"/>
      <c r="DA145" s="338"/>
      <c r="DB145" s="338"/>
      <c r="DC145" s="338"/>
      <c r="DD145" s="338"/>
      <c r="DE145" s="338"/>
      <c r="DF145" s="338"/>
      <c r="DG145" s="338"/>
      <c r="DH145" s="338"/>
      <c r="DI145" s="338"/>
      <c r="DJ145" s="338"/>
      <c r="DK145" s="338"/>
      <c r="DL145" s="338"/>
      <c r="DM145" s="338"/>
      <c r="DN145" s="338"/>
      <c r="DO145" s="338"/>
      <c r="DP145" s="338"/>
      <c r="DQ145" s="338"/>
      <c r="DR145" s="338"/>
      <c r="DS145" s="338"/>
      <c r="DT145" s="338"/>
      <c r="DU145" s="338"/>
      <c r="DV145" s="338"/>
      <c r="DW145" s="338"/>
      <c r="DX145" s="338"/>
      <c r="DY145" s="338"/>
    </row>
    <row r="146" spans="2:129">
      <c r="B146" s="338"/>
      <c r="C146" s="338"/>
      <c r="D146" s="338"/>
      <c r="E146" s="338"/>
      <c r="F146" s="338"/>
      <c r="G146" s="338"/>
      <c r="CH146" s="338"/>
      <c r="CI146" s="338"/>
      <c r="CJ146" s="338"/>
      <c r="CK146" s="338"/>
      <c r="CL146" s="338"/>
      <c r="CM146" s="338"/>
      <c r="CN146" s="338"/>
      <c r="CO146" s="338"/>
      <c r="CP146" s="338"/>
      <c r="CQ146" s="338"/>
      <c r="CR146" s="338"/>
      <c r="CS146" s="338"/>
      <c r="CT146" s="338"/>
      <c r="CU146" s="338"/>
      <c r="CV146" s="338"/>
      <c r="CW146" s="338"/>
      <c r="CX146" s="338"/>
      <c r="CY146" s="338"/>
      <c r="CZ146" s="338"/>
      <c r="DA146" s="338"/>
      <c r="DB146" s="338"/>
      <c r="DC146" s="338"/>
      <c r="DD146" s="338"/>
      <c r="DE146" s="338"/>
      <c r="DF146" s="338"/>
      <c r="DG146" s="338"/>
      <c r="DH146" s="338"/>
      <c r="DI146" s="338"/>
      <c r="DJ146" s="338"/>
      <c r="DK146" s="338"/>
      <c r="DL146" s="338"/>
      <c r="DM146" s="338"/>
      <c r="DN146" s="338"/>
      <c r="DO146" s="338"/>
      <c r="DP146" s="338"/>
      <c r="DQ146" s="338"/>
      <c r="DR146" s="338"/>
      <c r="DS146" s="338"/>
      <c r="DT146" s="338"/>
      <c r="DU146" s="338"/>
      <c r="DV146" s="338"/>
      <c r="DW146" s="338"/>
      <c r="DX146" s="338"/>
      <c r="DY146" s="338"/>
    </row>
    <row r="147" spans="2:129">
      <c r="B147" s="338"/>
      <c r="C147" s="338"/>
      <c r="D147" s="338"/>
      <c r="E147" s="338"/>
      <c r="F147" s="338"/>
      <c r="G147" s="338"/>
      <c r="CH147" s="338"/>
      <c r="CI147" s="338"/>
      <c r="CJ147" s="338"/>
      <c r="CK147" s="338"/>
      <c r="CL147" s="338"/>
      <c r="CM147" s="338"/>
      <c r="CN147" s="338"/>
      <c r="CO147" s="338"/>
      <c r="CP147" s="338"/>
      <c r="CQ147" s="338"/>
      <c r="CR147" s="338"/>
      <c r="CS147" s="338"/>
      <c r="CT147" s="338"/>
      <c r="CU147" s="338"/>
      <c r="CV147" s="338"/>
      <c r="CW147" s="338"/>
      <c r="CX147" s="338"/>
      <c r="CY147" s="338"/>
      <c r="CZ147" s="338"/>
      <c r="DA147" s="338"/>
      <c r="DB147" s="338"/>
      <c r="DC147" s="338"/>
      <c r="DD147" s="338"/>
      <c r="DE147" s="338"/>
      <c r="DF147" s="338"/>
      <c r="DG147" s="338"/>
      <c r="DH147" s="338"/>
      <c r="DI147" s="338"/>
      <c r="DJ147" s="338"/>
      <c r="DK147" s="338"/>
      <c r="DL147" s="338"/>
      <c r="DM147" s="338"/>
      <c r="DN147" s="338"/>
      <c r="DO147" s="338"/>
      <c r="DP147" s="338"/>
      <c r="DQ147" s="338"/>
      <c r="DR147" s="338"/>
      <c r="DS147" s="338"/>
      <c r="DT147" s="338"/>
      <c r="DU147" s="338"/>
      <c r="DV147" s="338"/>
      <c r="DW147" s="338"/>
      <c r="DX147" s="338"/>
      <c r="DY147" s="338"/>
    </row>
    <row r="148" spans="2:129">
      <c r="B148" s="338"/>
      <c r="C148" s="338"/>
      <c r="D148" s="338"/>
      <c r="E148" s="338"/>
      <c r="F148" s="338"/>
      <c r="G148" s="338"/>
      <c r="CH148" s="338"/>
      <c r="CI148" s="338"/>
      <c r="CJ148" s="338"/>
      <c r="CK148" s="338"/>
      <c r="CL148" s="338"/>
      <c r="CM148" s="338"/>
      <c r="CN148" s="338"/>
      <c r="CO148" s="338"/>
      <c r="CP148" s="338"/>
      <c r="CQ148" s="338"/>
      <c r="CR148" s="338"/>
      <c r="CS148" s="338"/>
      <c r="CT148" s="338"/>
      <c r="CU148" s="338"/>
      <c r="CV148" s="338"/>
      <c r="CW148" s="338"/>
      <c r="CX148" s="338"/>
      <c r="CY148" s="338"/>
      <c r="CZ148" s="338"/>
      <c r="DA148" s="338"/>
      <c r="DB148" s="338"/>
      <c r="DC148" s="338"/>
      <c r="DD148" s="338"/>
      <c r="DE148" s="338"/>
      <c r="DF148" s="338"/>
      <c r="DG148" s="338"/>
      <c r="DH148" s="338"/>
      <c r="DI148" s="338"/>
      <c r="DJ148" s="338"/>
      <c r="DK148" s="338"/>
      <c r="DL148" s="338"/>
      <c r="DM148" s="338"/>
      <c r="DN148" s="338"/>
      <c r="DO148" s="338"/>
      <c r="DP148" s="338"/>
      <c r="DQ148" s="338"/>
      <c r="DR148" s="338"/>
      <c r="DS148" s="338"/>
      <c r="DT148" s="338"/>
      <c r="DU148" s="338"/>
      <c r="DV148" s="338"/>
      <c r="DW148" s="338"/>
      <c r="DX148" s="338"/>
      <c r="DY148" s="338"/>
    </row>
    <row r="149" spans="2:129">
      <c r="B149" s="338"/>
      <c r="C149" s="338"/>
      <c r="D149" s="338"/>
      <c r="E149" s="338"/>
      <c r="F149" s="338"/>
      <c r="G149" s="338"/>
      <c r="CH149" s="338"/>
      <c r="CI149" s="338"/>
      <c r="CJ149" s="338"/>
      <c r="CK149" s="338"/>
      <c r="CL149" s="338"/>
      <c r="CM149" s="338"/>
      <c r="CN149" s="338"/>
      <c r="CO149" s="338"/>
      <c r="CP149" s="338"/>
      <c r="CQ149" s="338"/>
      <c r="CR149" s="338"/>
      <c r="CS149" s="338"/>
      <c r="CT149" s="338"/>
      <c r="CU149" s="338"/>
      <c r="CV149" s="338"/>
      <c r="CW149" s="338"/>
      <c r="CX149" s="338"/>
      <c r="CY149" s="338"/>
      <c r="CZ149" s="338"/>
      <c r="DA149" s="338"/>
      <c r="DB149" s="338"/>
      <c r="DC149" s="338"/>
      <c r="DD149" s="338"/>
      <c r="DE149" s="338"/>
      <c r="DF149" s="338"/>
      <c r="DG149" s="338"/>
      <c r="DH149" s="338"/>
      <c r="DI149" s="338"/>
      <c r="DJ149" s="338"/>
      <c r="DK149" s="338"/>
      <c r="DL149" s="338"/>
      <c r="DM149" s="338"/>
      <c r="DN149" s="338"/>
      <c r="DO149" s="338"/>
      <c r="DP149" s="338"/>
      <c r="DQ149" s="338"/>
      <c r="DR149" s="338"/>
      <c r="DS149" s="338"/>
      <c r="DT149" s="338"/>
      <c r="DU149" s="338"/>
      <c r="DV149" s="338"/>
      <c r="DW149" s="338"/>
      <c r="DX149" s="338"/>
      <c r="DY149" s="338"/>
    </row>
    <row r="150" spans="2:129">
      <c r="B150" s="338"/>
      <c r="C150" s="338"/>
      <c r="D150" s="338"/>
      <c r="E150" s="338"/>
      <c r="F150" s="338"/>
      <c r="G150" s="338"/>
      <c r="CH150" s="338"/>
      <c r="CI150" s="338"/>
      <c r="CJ150" s="338"/>
      <c r="CK150" s="338"/>
      <c r="CL150" s="338"/>
      <c r="CM150" s="338"/>
      <c r="CN150" s="338"/>
      <c r="CO150" s="338"/>
      <c r="CP150" s="338"/>
      <c r="CQ150" s="338"/>
      <c r="CR150" s="338"/>
      <c r="CS150" s="338"/>
      <c r="CT150" s="338"/>
      <c r="CU150" s="338"/>
      <c r="CV150" s="338"/>
      <c r="CW150" s="338"/>
      <c r="CX150" s="338"/>
      <c r="CY150" s="338"/>
      <c r="CZ150" s="338"/>
      <c r="DA150" s="338"/>
      <c r="DB150" s="338"/>
      <c r="DC150" s="338"/>
      <c r="DD150" s="338"/>
      <c r="DE150" s="338"/>
      <c r="DF150" s="338"/>
      <c r="DG150" s="338"/>
      <c r="DH150" s="338"/>
      <c r="DI150" s="338"/>
      <c r="DJ150" s="338"/>
      <c r="DK150" s="338"/>
      <c r="DL150" s="338"/>
      <c r="DM150" s="338"/>
      <c r="DN150" s="338"/>
      <c r="DO150" s="338"/>
      <c r="DP150" s="338"/>
      <c r="DQ150" s="338"/>
      <c r="DR150" s="338"/>
      <c r="DS150" s="338"/>
      <c r="DT150" s="338"/>
      <c r="DU150" s="338"/>
      <c r="DV150" s="338"/>
      <c r="DW150" s="338"/>
      <c r="DX150" s="338"/>
      <c r="DY150" s="338"/>
    </row>
    <row r="151" spans="2:129">
      <c r="B151" s="338"/>
      <c r="C151" s="338"/>
      <c r="D151" s="338"/>
      <c r="E151" s="338"/>
      <c r="F151" s="338"/>
      <c r="G151" s="338"/>
      <c r="CH151" s="338"/>
      <c r="CI151" s="338"/>
      <c r="CJ151" s="338"/>
      <c r="CK151" s="338"/>
      <c r="CL151" s="338"/>
      <c r="CM151" s="338"/>
      <c r="CN151" s="338"/>
      <c r="CO151" s="338"/>
      <c r="CP151" s="338"/>
      <c r="CQ151" s="338"/>
      <c r="CR151" s="338"/>
      <c r="CS151" s="338"/>
      <c r="CT151" s="338"/>
      <c r="CU151" s="338"/>
      <c r="CV151" s="338"/>
      <c r="CW151" s="338"/>
      <c r="CX151" s="338"/>
      <c r="CY151" s="338"/>
      <c r="CZ151" s="338"/>
      <c r="DA151" s="338"/>
      <c r="DB151" s="338"/>
      <c r="DC151" s="338"/>
      <c r="DD151" s="338"/>
      <c r="DE151" s="338"/>
      <c r="DF151" s="338"/>
      <c r="DG151" s="338"/>
      <c r="DH151" s="338"/>
      <c r="DI151" s="338"/>
      <c r="DJ151" s="338"/>
      <c r="DK151" s="338"/>
      <c r="DL151" s="338"/>
      <c r="DM151" s="338"/>
      <c r="DN151" s="338"/>
      <c r="DO151" s="338"/>
      <c r="DP151" s="338"/>
      <c r="DQ151" s="338"/>
      <c r="DR151" s="338"/>
      <c r="DS151" s="338"/>
      <c r="DT151" s="338"/>
      <c r="DU151" s="338"/>
      <c r="DV151" s="338"/>
      <c r="DW151" s="338"/>
      <c r="DX151" s="338"/>
      <c r="DY151" s="338"/>
    </row>
    <row r="152" spans="2:129">
      <c r="B152" s="338"/>
      <c r="C152" s="338"/>
      <c r="D152" s="338"/>
      <c r="E152" s="338"/>
      <c r="F152" s="338"/>
      <c r="G152" s="338"/>
      <c r="CH152" s="338"/>
      <c r="CI152" s="338"/>
      <c r="CJ152" s="338"/>
      <c r="CK152" s="338"/>
      <c r="CL152" s="338"/>
      <c r="CM152" s="338"/>
      <c r="CN152" s="338"/>
      <c r="CO152" s="338"/>
      <c r="CP152" s="338"/>
      <c r="CQ152" s="338"/>
      <c r="CR152" s="338"/>
      <c r="CS152" s="338"/>
      <c r="CT152" s="338"/>
      <c r="CU152" s="338"/>
      <c r="CV152" s="338"/>
      <c r="CW152" s="338"/>
      <c r="CX152" s="338"/>
      <c r="CY152" s="338"/>
      <c r="CZ152" s="338"/>
      <c r="DA152" s="338"/>
      <c r="DB152" s="338"/>
      <c r="DC152" s="338"/>
      <c r="DD152" s="338"/>
      <c r="DE152" s="338"/>
      <c r="DF152" s="338"/>
      <c r="DG152" s="338"/>
      <c r="DH152" s="338"/>
      <c r="DI152" s="338"/>
      <c r="DJ152" s="338"/>
      <c r="DK152" s="338"/>
      <c r="DL152" s="338"/>
      <c r="DM152" s="338"/>
      <c r="DN152" s="338"/>
      <c r="DO152" s="338"/>
      <c r="DP152" s="338"/>
      <c r="DQ152" s="338"/>
      <c r="DR152" s="338"/>
      <c r="DS152" s="338"/>
      <c r="DT152" s="338"/>
      <c r="DU152" s="338"/>
      <c r="DV152" s="338"/>
      <c r="DW152" s="338"/>
      <c r="DX152" s="338"/>
      <c r="DY152" s="338"/>
    </row>
    <row r="153" spans="2:129">
      <c r="B153" s="338"/>
      <c r="C153" s="338"/>
      <c r="D153" s="338"/>
      <c r="E153" s="338"/>
      <c r="F153" s="338"/>
      <c r="G153" s="338"/>
      <c r="CH153" s="338"/>
      <c r="CI153" s="338"/>
      <c r="CJ153" s="338"/>
      <c r="CK153" s="338"/>
      <c r="CL153" s="338"/>
      <c r="CM153" s="338"/>
      <c r="CN153" s="338"/>
      <c r="CO153" s="338"/>
      <c r="CP153" s="338"/>
      <c r="CQ153" s="338"/>
      <c r="CR153" s="338"/>
      <c r="CS153" s="338"/>
      <c r="CT153" s="338"/>
      <c r="CU153" s="338"/>
      <c r="CV153" s="338"/>
      <c r="CW153" s="338"/>
      <c r="CX153" s="338"/>
      <c r="CY153" s="338"/>
      <c r="CZ153" s="338"/>
      <c r="DA153" s="338"/>
      <c r="DB153" s="338"/>
      <c r="DC153" s="338"/>
      <c r="DD153" s="338"/>
      <c r="DE153" s="338"/>
      <c r="DF153" s="338"/>
      <c r="DG153" s="338"/>
      <c r="DH153" s="338"/>
      <c r="DI153" s="338"/>
      <c r="DJ153" s="338"/>
      <c r="DK153" s="338"/>
      <c r="DL153" s="338"/>
      <c r="DM153" s="338"/>
      <c r="DN153" s="338"/>
      <c r="DO153" s="338"/>
      <c r="DP153" s="338"/>
      <c r="DQ153" s="338"/>
      <c r="DR153" s="338"/>
      <c r="DS153" s="338"/>
      <c r="DT153" s="338"/>
      <c r="DU153" s="338"/>
      <c r="DV153" s="338"/>
      <c r="DW153" s="338"/>
      <c r="DX153" s="338"/>
      <c r="DY153" s="338"/>
    </row>
    <row r="154" spans="2:129">
      <c r="B154" s="338"/>
      <c r="C154" s="338"/>
      <c r="D154" s="338"/>
      <c r="E154" s="338"/>
      <c r="F154" s="338"/>
      <c r="G154" s="338"/>
      <c r="CH154" s="338"/>
      <c r="CI154" s="338"/>
      <c r="CJ154" s="338"/>
      <c r="CK154" s="338"/>
      <c r="CL154" s="338"/>
      <c r="CM154" s="338"/>
      <c r="CN154" s="338"/>
      <c r="CO154" s="338"/>
      <c r="CP154" s="338"/>
      <c r="CQ154" s="338"/>
      <c r="CR154" s="338"/>
      <c r="CS154" s="338"/>
      <c r="CT154" s="338"/>
      <c r="CU154" s="338"/>
      <c r="CV154" s="338"/>
      <c r="CW154" s="338"/>
      <c r="CX154" s="338"/>
      <c r="CY154" s="338"/>
      <c r="CZ154" s="338"/>
      <c r="DA154" s="338"/>
      <c r="DB154" s="338"/>
      <c r="DC154" s="338"/>
      <c r="DD154" s="338"/>
      <c r="DE154" s="338"/>
      <c r="DF154" s="338"/>
      <c r="DG154" s="338"/>
      <c r="DH154" s="338"/>
      <c r="DI154" s="338"/>
      <c r="DJ154" s="338"/>
      <c r="DK154" s="338"/>
      <c r="DL154" s="338"/>
      <c r="DM154" s="338"/>
      <c r="DN154" s="338"/>
      <c r="DO154" s="338"/>
      <c r="DP154" s="338"/>
      <c r="DQ154" s="338"/>
      <c r="DR154" s="338"/>
      <c r="DS154" s="338"/>
      <c r="DT154" s="338"/>
      <c r="DU154" s="338"/>
      <c r="DV154" s="338"/>
      <c r="DW154" s="338"/>
      <c r="DX154" s="338"/>
      <c r="DY154" s="338"/>
    </row>
    <row r="155" spans="2:129">
      <c r="B155" s="338"/>
      <c r="C155" s="338"/>
      <c r="D155" s="338"/>
      <c r="E155" s="338"/>
      <c r="F155" s="338"/>
      <c r="G155" s="338"/>
      <c r="CH155" s="338"/>
      <c r="CI155" s="338"/>
      <c r="CJ155" s="338"/>
      <c r="CK155" s="338"/>
      <c r="CL155" s="338"/>
      <c r="CM155" s="338"/>
      <c r="CN155" s="338"/>
      <c r="CO155" s="338"/>
      <c r="CP155" s="338"/>
      <c r="CQ155" s="338"/>
      <c r="CR155" s="338"/>
      <c r="CS155" s="338"/>
      <c r="CT155" s="338"/>
      <c r="CU155" s="338"/>
      <c r="CV155" s="338"/>
      <c r="CW155" s="338"/>
      <c r="CX155" s="338"/>
      <c r="CY155" s="338"/>
      <c r="CZ155" s="338"/>
      <c r="DA155" s="338"/>
      <c r="DB155" s="338"/>
      <c r="DC155" s="338"/>
      <c r="DD155" s="338"/>
      <c r="DE155" s="338"/>
      <c r="DF155" s="338"/>
      <c r="DG155" s="338"/>
      <c r="DH155" s="338"/>
      <c r="DI155" s="338"/>
      <c r="DJ155" s="338"/>
      <c r="DK155" s="338"/>
      <c r="DL155" s="338"/>
      <c r="DM155" s="338"/>
      <c r="DN155" s="338"/>
      <c r="DO155" s="338"/>
      <c r="DP155" s="338"/>
      <c r="DQ155" s="338"/>
      <c r="DR155" s="338"/>
      <c r="DS155" s="338"/>
      <c r="DT155" s="338"/>
      <c r="DU155" s="338"/>
      <c r="DV155" s="338"/>
      <c r="DW155" s="338"/>
      <c r="DX155" s="338"/>
      <c r="DY155" s="338"/>
    </row>
    <row r="156" spans="2:129">
      <c r="B156" s="338"/>
      <c r="C156" s="338"/>
      <c r="D156" s="338"/>
      <c r="E156" s="338"/>
      <c r="F156" s="338"/>
      <c r="G156" s="338"/>
      <c r="CH156" s="338"/>
      <c r="CI156" s="338"/>
      <c r="CJ156" s="338"/>
      <c r="CK156" s="338"/>
      <c r="CL156" s="338"/>
      <c r="CM156" s="338"/>
      <c r="CN156" s="338"/>
      <c r="CO156" s="338"/>
      <c r="CP156" s="338"/>
      <c r="CQ156" s="338"/>
      <c r="CR156" s="338"/>
      <c r="CS156" s="338"/>
      <c r="CT156" s="338"/>
      <c r="CU156" s="338"/>
      <c r="CV156" s="338"/>
      <c r="CW156" s="338"/>
      <c r="CX156" s="338"/>
      <c r="CY156" s="338"/>
      <c r="CZ156" s="338"/>
      <c r="DA156" s="338"/>
      <c r="DB156" s="338"/>
      <c r="DC156" s="338"/>
      <c r="DD156" s="338"/>
      <c r="DE156" s="338"/>
      <c r="DF156" s="338"/>
      <c r="DG156" s="338"/>
      <c r="DH156" s="338"/>
      <c r="DI156" s="338"/>
      <c r="DJ156" s="338"/>
      <c r="DK156" s="338"/>
      <c r="DL156" s="338"/>
      <c r="DM156" s="338"/>
      <c r="DN156" s="338"/>
      <c r="DO156" s="338"/>
      <c r="DP156" s="338"/>
      <c r="DQ156" s="338"/>
      <c r="DR156" s="338"/>
      <c r="DS156" s="338"/>
      <c r="DT156" s="338"/>
      <c r="DU156" s="338"/>
      <c r="DV156" s="338"/>
      <c r="DW156" s="338"/>
      <c r="DX156" s="338"/>
      <c r="DY156" s="338"/>
    </row>
    <row r="157" spans="2:129">
      <c r="B157" s="338"/>
      <c r="C157" s="338"/>
      <c r="D157" s="338"/>
      <c r="E157" s="338"/>
      <c r="F157" s="338"/>
      <c r="G157" s="338"/>
      <c r="CH157" s="338"/>
      <c r="CI157" s="338"/>
      <c r="CJ157" s="338"/>
      <c r="CK157" s="338"/>
      <c r="CL157" s="338"/>
      <c r="CM157" s="338"/>
      <c r="CN157" s="338"/>
      <c r="CO157" s="338"/>
      <c r="CP157" s="338"/>
      <c r="CQ157" s="338"/>
      <c r="CR157" s="338"/>
      <c r="CS157" s="338"/>
      <c r="CT157" s="338"/>
      <c r="CU157" s="338"/>
      <c r="CV157" s="338"/>
      <c r="CW157" s="338"/>
      <c r="CX157" s="338"/>
      <c r="CY157" s="338"/>
      <c r="CZ157" s="338"/>
      <c r="DA157" s="338"/>
      <c r="DB157" s="338"/>
      <c r="DC157" s="338"/>
      <c r="DD157" s="338"/>
      <c r="DE157" s="338"/>
      <c r="DF157" s="338"/>
      <c r="DG157" s="338"/>
      <c r="DH157" s="338"/>
      <c r="DI157" s="338"/>
      <c r="DJ157" s="338"/>
      <c r="DK157" s="338"/>
      <c r="DL157" s="338"/>
      <c r="DM157" s="338"/>
      <c r="DN157" s="338"/>
      <c r="DO157" s="338"/>
      <c r="DP157" s="338"/>
      <c r="DQ157" s="338"/>
      <c r="DR157" s="338"/>
      <c r="DS157" s="338"/>
      <c r="DT157" s="338"/>
      <c r="DU157" s="338"/>
      <c r="DV157" s="338"/>
      <c r="DW157" s="338"/>
      <c r="DX157" s="338"/>
      <c r="DY157" s="338"/>
    </row>
    <row r="158" spans="2:129">
      <c r="B158" s="338"/>
      <c r="C158" s="338"/>
      <c r="D158" s="338"/>
      <c r="E158" s="338"/>
      <c r="F158" s="338"/>
      <c r="G158" s="338"/>
      <c r="CH158" s="338"/>
      <c r="CI158" s="338"/>
      <c r="CJ158" s="338"/>
      <c r="CK158" s="338"/>
      <c r="CL158" s="338"/>
      <c r="CM158" s="338"/>
      <c r="CN158" s="338"/>
      <c r="CO158" s="338"/>
      <c r="CP158" s="338"/>
      <c r="CQ158" s="338"/>
      <c r="CR158" s="338"/>
      <c r="CS158" s="338"/>
      <c r="CT158" s="338"/>
      <c r="CU158" s="338"/>
      <c r="CV158" s="338"/>
      <c r="CW158" s="338"/>
      <c r="CX158" s="338"/>
      <c r="CY158" s="338"/>
      <c r="CZ158" s="338"/>
      <c r="DA158" s="338"/>
      <c r="DB158" s="338"/>
      <c r="DC158" s="338"/>
      <c r="DD158" s="338"/>
      <c r="DE158" s="338"/>
      <c r="DF158" s="338"/>
      <c r="DG158" s="338"/>
      <c r="DH158" s="338"/>
      <c r="DI158" s="338"/>
      <c r="DJ158" s="338"/>
      <c r="DK158" s="338"/>
      <c r="DL158" s="338"/>
      <c r="DM158" s="338"/>
      <c r="DN158" s="338"/>
      <c r="DO158" s="338"/>
      <c r="DP158" s="338"/>
      <c r="DQ158" s="338"/>
      <c r="DR158" s="338"/>
      <c r="DS158" s="338"/>
      <c r="DT158" s="338"/>
      <c r="DU158" s="338"/>
      <c r="DV158" s="338"/>
      <c r="DW158" s="338"/>
      <c r="DX158" s="338"/>
      <c r="DY158" s="338"/>
    </row>
    <row r="159" spans="2:129">
      <c r="B159" s="338"/>
      <c r="C159" s="338"/>
      <c r="D159" s="338"/>
      <c r="E159" s="338"/>
      <c r="F159" s="338"/>
      <c r="G159" s="338"/>
      <c r="CH159" s="338"/>
      <c r="CI159" s="338"/>
      <c r="CJ159" s="338"/>
      <c r="CK159" s="338"/>
      <c r="CL159" s="338"/>
      <c r="CM159" s="338"/>
      <c r="CN159" s="338"/>
      <c r="CO159" s="338"/>
      <c r="CP159" s="338"/>
      <c r="CQ159" s="338"/>
      <c r="CR159" s="338"/>
      <c r="CS159" s="338"/>
      <c r="CT159" s="338"/>
      <c r="CU159" s="338"/>
      <c r="CV159" s="338"/>
      <c r="CW159" s="338"/>
      <c r="CX159" s="338"/>
      <c r="CY159" s="338"/>
      <c r="CZ159" s="338"/>
      <c r="DA159" s="338"/>
      <c r="DB159" s="338"/>
      <c r="DC159" s="338"/>
      <c r="DD159" s="338"/>
      <c r="DE159" s="338"/>
      <c r="DF159" s="338"/>
      <c r="DG159" s="338"/>
      <c r="DH159" s="338"/>
      <c r="DI159" s="338"/>
      <c r="DJ159" s="338"/>
      <c r="DK159" s="338"/>
      <c r="DL159" s="338"/>
      <c r="DM159" s="338"/>
      <c r="DN159" s="338"/>
      <c r="DO159" s="338"/>
      <c r="DP159" s="338"/>
      <c r="DQ159" s="338"/>
      <c r="DR159" s="338"/>
      <c r="DS159" s="338"/>
      <c r="DT159" s="338"/>
      <c r="DU159" s="338"/>
      <c r="DV159" s="338"/>
      <c r="DW159" s="338"/>
      <c r="DX159" s="338"/>
      <c r="DY159" s="338"/>
    </row>
    <row r="160" spans="2:129">
      <c r="B160" s="338"/>
      <c r="C160" s="338"/>
      <c r="D160" s="338"/>
      <c r="E160" s="338"/>
      <c r="F160" s="338"/>
      <c r="G160" s="338"/>
      <c r="CH160" s="338"/>
      <c r="CI160" s="338"/>
      <c r="CJ160" s="338"/>
      <c r="CK160" s="338"/>
      <c r="CL160" s="338"/>
      <c r="CM160" s="338"/>
      <c r="CN160" s="338"/>
      <c r="CO160" s="338"/>
      <c r="CP160" s="338"/>
      <c r="CQ160" s="338"/>
      <c r="CR160" s="338"/>
      <c r="CS160" s="338"/>
      <c r="CT160" s="338"/>
      <c r="CU160" s="338"/>
      <c r="CV160" s="338"/>
      <c r="CW160" s="338"/>
      <c r="CX160" s="338"/>
      <c r="CY160" s="338"/>
      <c r="CZ160" s="338"/>
      <c r="DA160" s="338"/>
      <c r="DB160" s="338"/>
      <c r="DC160" s="338"/>
      <c r="DD160" s="338"/>
      <c r="DE160" s="338"/>
      <c r="DF160" s="338"/>
      <c r="DG160" s="338"/>
      <c r="DH160" s="338"/>
      <c r="DI160" s="338"/>
      <c r="DJ160" s="338"/>
      <c r="DK160" s="338"/>
      <c r="DL160" s="338"/>
      <c r="DM160" s="338"/>
      <c r="DN160" s="338"/>
      <c r="DO160" s="338"/>
      <c r="DP160" s="338"/>
      <c r="DQ160" s="338"/>
      <c r="DR160" s="338"/>
      <c r="DS160" s="338"/>
      <c r="DT160" s="338"/>
      <c r="DU160" s="338"/>
      <c r="DV160" s="338"/>
      <c r="DW160" s="338"/>
      <c r="DX160" s="338"/>
      <c r="DY160" s="338"/>
    </row>
    <row r="161" spans="2:129">
      <c r="B161" s="338"/>
      <c r="C161" s="338"/>
      <c r="D161" s="338"/>
      <c r="E161" s="338"/>
      <c r="F161" s="338"/>
      <c r="G161" s="338"/>
      <c r="CH161" s="338"/>
      <c r="CI161" s="338"/>
      <c r="CJ161" s="338"/>
      <c r="CK161" s="338"/>
      <c r="CL161" s="338"/>
      <c r="CM161" s="338"/>
      <c r="CN161" s="338"/>
      <c r="CO161" s="338"/>
      <c r="CP161" s="338"/>
      <c r="CQ161" s="338"/>
      <c r="CR161" s="338"/>
      <c r="CS161" s="338"/>
      <c r="CT161" s="338"/>
      <c r="CU161" s="338"/>
      <c r="CV161" s="338"/>
      <c r="CW161" s="338"/>
      <c r="CX161" s="338"/>
      <c r="CY161" s="338"/>
      <c r="CZ161" s="338"/>
      <c r="DA161" s="338"/>
      <c r="DB161" s="338"/>
      <c r="DC161" s="338"/>
      <c r="DD161" s="338"/>
      <c r="DE161" s="338"/>
      <c r="DF161" s="338"/>
      <c r="DG161" s="338"/>
      <c r="DH161" s="338"/>
      <c r="DI161" s="338"/>
      <c r="DJ161" s="338"/>
      <c r="DK161" s="338"/>
      <c r="DL161" s="338"/>
      <c r="DM161" s="338"/>
      <c r="DN161" s="338"/>
      <c r="DO161" s="338"/>
      <c r="DP161" s="338"/>
      <c r="DQ161" s="338"/>
      <c r="DR161" s="338"/>
      <c r="DS161" s="338"/>
      <c r="DT161" s="338"/>
      <c r="DU161" s="338"/>
      <c r="DV161" s="338"/>
      <c r="DW161" s="338"/>
      <c r="DX161" s="338"/>
      <c r="DY161" s="338"/>
    </row>
    <row r="162" spans="2:129">
      <c r="B162" s="338"/>
      <c r="C162" s="338"/>
      <c r="D162" s="338"/>
      <c r="E162" s="338"/>
      <c r="F162" s="338"/>
      <c r="G162" s="338"/>
      <c r="CH162" s="338"/>
      <c r="CI162" s="338"/>
      <c r="CJ162" s="338"/>
      <c r="CK162" s="338"/>
      <c r="CL162" s="338"/>
      <c r="CM162" s="338"/>
      <c r="CN162" s="338"/>
      <c r="CO162" s="338"/>
      <c r="CP162" s="338"/>
      <c r="CQ162" s="338"/>
      <c r="CR162" s="338"/>
      <c r="CS162" s="338"/>
      <c r="CT162" s="338"/>
      <c r="CU162" s="338"/>
      <c r="CV162" s="338"/>
      <c r="CW162" s="338"/>
      <c r="CX162" s="338"/>
      <c r="CY162" s="338"/>
      <c r="CZ162" s="338"/>
      <c r="DA162" s="338"/>
      <c r="DB162" s="338"/>
      <c r="DC162" s="338"/>
      <c r="DD162" s="338"/>
      <c r="DE162" s="338"/>
      <c r="DF162" s="338"/>
      <c r="DG162" s="338"/>
      <c r="DH162" s="338"/>
      <c r="DI162" s="338"/>
      <c r="DJ162" s="338"/>
      <c r="DK162" s="338"/>
      <c r="DL162" s="338"/>
      <c r="DM162" s="338"/>
      <c r="DN162" s="338"/>
      <c r="DO162" s="338"/>
      <c r="DP162" s="338"/>
      <c r="DQ162" s="338"/>
      <c r="DR162" s="338"/>
      <c r="DS162" s="338"/>
      <c r="DT162" s="338"/>
      <c r="DU162" s="338"/>
      <c r="DV162" s="338"/>
      <c r="DW162" s="338"/>
      <c r="DX162" s="338"/>
      <c r="DY162" s="338"/>
    </row>
    <row r="163" spans="2:129">
      <c r="B163" s="338"/>
      <c r="C163" s="338"/>
      <c r="D163" s="338"/>
      <c r="E163" s="338"/>
      <c r="F163" s="338"/>
      <c r="G163" s="338"/>
      <c r="CH163" s="338"/>
      <c r="CI163" s="338"/>
      <c r="CJ163" s="338"/>
      <c r="CK163" s="338"/>
      <c r="CL163" s="338"/>
      <c r="CM163" s="338"/>
      <c r="CN163" s="338"/>
      <c r="CO163" s="338"/>
      <c r="CP163" s="338"/>
      <c r="CQ163" s="338"/>
      <c r="CR163" s="338"/>
      <c r="CS163" s="338"/>
      <c r="CT163" s="338"/>
      <c r="CU163" s="338"/>
      <c r="CV163" s="338"/>
      <c r="CW163" s="338"/>
      <c r="CX163" s="338"/>
      <c r="CY163" s="338"/>
      <c r="CZ163" s="338"/>
      <c r="DA163" s="338"/>
      <c r="DB163" s="338"/>
      <c r="DC163" s="338"/>
      <c r="DD163" s="338"/>
      <c r="DE163" s="338"/>
      <c r="DF163" s="338"/>
      <c r="DG163" s="338"/>
      <c r="DH163" s="338"/>
      <c r="DI163" s="338"/>
      <c r="DJ163" s="338"/>
      <c r="DK163" s="338"/>
      <c r="DL163" s="338"/>
      <c r="DM163" s="338"/>
      <c r="DN163" s="338"/>
      <c r="DO163" s="338"/>
      <c r="DP163" s="338"/>
      <c r="DQ163" s="338"/>
      <c r="DR163" s="338"/>
      <c r="DS163" s="338"/>
      <c r="DT163" s="338"/>
      <c r="DU163" s="338"/>
      <c r="DV163" s="338"/>
      <c r="DW163" s="338"/>
      <c r="DX163" s="338"/>
      <c r="DY163" s="338"/>
    </row>
    <row r="164" spans="2:129">
      <c r="B164" s="338"/>
      <c r="C164" s="338"/>
      <c r="D164" s="338"/>
      <c r="E164" s="338"/>
      <c r="F164" s="338"/>
      <c r="G164" s="338"/>
      <c r="CH164" s="338"/>
      <c r="CI164" s="338"/>
      <c r="CJ164" s="338"/>
      <c r="CK164" s="338"/>
      <c r="CL164" s="338"/>
      <c r="CM164" s="338"/>
      <c r="CN164" s="338"/>
      <c r="CO164" s="338"/>
      <c r="CP164" s="338"/>
      <c r="CQ164" s="338"/>
      <c r="CR164" s="338"/>
      <c r="CS164" s="338"/>
      <c r="CT164" s="338"/>
      <c r="CU164" s="338"/>
      <c r="CV164" s="338"/>
      <c r="CW164" s="338"/>
      <c r="CX164" s="338"/>
      <c r="CY164" s="338"/>
      <c r="CZ164" s="338"/>
      <c r="DA164" s="338"/>
      <c r="DB164" s="338"/>
      <c r="DC164" s="338"/>
      <c r="DD164" s="338"/>
      <c r="DE164" s="338"/>
      <c r="DF164" s="338"/>
      <c r="DG164" s="338"/>
      <c r="DH164" s="338"/>
      <c r="DI164" s="338"/>
      <c r="DJ164" s="338"/>
      <c r="DK164" s="338"/>
      <c r="DL164" s="338"/>
      <c r="DM164" s="338"/>
      <c r="DN164" s="338"/>
      <c r="DO164" s="338"/>
      <c r="DP164" s="338"/>
      <c r="DQ164" s="338"/>
      <c r="DR164" s="338"/>
      <c r="DS164" s="338"/>
      <c r="DT164" s="338"/>
      <c r="DU164" s="338"/>
      <c r="DV164" s="338"/>
      <c r="DW164" s="338"/>
      <c r="DX164" s="338"/>
      <c r="DY164" s="338"/>
    </row>
    <row r="165" spans="2:129">
      <c r="B165" s="338"/>
      <c r="C165" s="338"/>
      <c r="D165" s="338"/>
      <c r="E165" s="338"/>
      <c r="F165" s="338"/>
      <c r="G165" s="338"/>
      <c r="CH165" s="338"/>
      <c r="CI165" s="338"/>
      <c r="CJ165" s="338"/>
      <c r="CK165" s="338"/>
      <c r="CL165" s="338"/>
      <c r="CM165" s="338"/>
      <c r="CN165" s="338"/>
      <c r="CO165" s="338"/>
      <c r="CP165" s="338"/>
      <c r="CQ165" s="338"/>
      <c r="CR165" s="338"/>
      <c r="CS165" s="338"/>
      <c r="CT165" s="338"/>
      <c r="CU165" s="338"/>
      <c r="CV165" s="338"/>
      <c r="CW165" s="338"/>
      <c r="CX165" s="338"/>
      <c r="CY165" s="338"/>
      <c r="CZ165" s="338"/>
      <c r="DA165" s="338"/>
      <c r="DB165" s="338"/>
      <c r="DC165" s="338"/>
      <c r="DD165" s="338"/>
      <c r="DE165" s="338"/>
      <c r="DF165" s="338"/>
      <c r="DG165" s="338"/>
      <c r="DH165" s="338"/>
      <c r="DI165" s="338"/>
      <c r="DJ165" s="338"/>
      <c r="DK165" s="338"/>
      <c r="DL165" s="338"/>
      <c r="DM165" s="338"/>
      <c r="DN165" s="338"/>
      <c r="DO165" s="338"/>
      <c r="DP165" s="338"/>
      <c r="DQ165" s="338"/>
      <c r="DR165" s="338"/>
      <c r="DS165" s="338"/>
      <c r="DT165" s="338"/>
      <c r="DU165" s="338"/>
      <c r="DV165" s="338"/>
      <c r="DW165" s="338"/>
      <c r="DX165" s="338"/>
      <c r="DY165" s="338"/>
    </row>
    <row r="166" spans="2:129">
      <c r="B166" s="338"/>
      <c r="C166" s="338"/>
      <c r="D166" s="338"/>
      <c r="E166" s="338"/>
      <c r="F166" s="338"/>
      <c r="G166" s="338"/>
      <c r="CH166" s="338"/>
      <c r="CI166" s="338"/>
      <c r="CJ166" s="338"/>
      <c r="CK166" s="338"/>
      <c r="CL166" s="338"/>
      <c r="CM166" s="338"/>
      <c r="CN166" s="338"/>
      <c r="CO166" s="338"/>
      <c r="CP166" s="338"/>
      <c r="CQ166" s="338"/>
      <c r="CR166" s="338"/>
      <c r="CS166" s="338"/>
      <c r="CT166" s="338"/>
      <c r="CU166" s="338"/>
      <c r="CV166" s="338"/>
      <c r="CW166" s="338"/>
      <c r="CX166" s="338"/>
      <c r="CY166" s="338"/>
      <c r="CZ166" s="338"/>
      <c r="DA166" s="338"/>
      <c r="DB166" s="338"/>
      <c r="DC166" s="338"/>
      <c r="DD166" s="338"/>
      <c r="DE166" s="338"/>
      <c r="DF166" s="338"/>
      <c r="DG166" s="338"/>
      <c r="DH166" s="338"/>
      <c r="DI166" s="338"/>
      <c r="DJ166" s="338"/>
      <c r="DK166" s="338"/>
      <c r="DL166" s="338"/>
      <c r="DM166" s="338"/>
      <c r="DN166" s="338"/>
      <c r="DO166" s="338"/>
      <c r="DP166" s="338"/>
      <c r="DQ166" s="338"/>
      <c r="DR166" s="338"/>
      <c r="DS166" s="338"/>
      <c r="DT166" s="338"/>
      <c r="DU166" s="338"/>
      <c r="DV166" s="338"/>
      <c r="DW166" s="338"/>
      <c r="DX166" s="338"/>
      <c r="DY166" s="338"/>
    </row>
    <row r="167" spans="2:129">
      <c r="B167" s="338"/>
      <c r="C167" s="338"/>
      <c r="D167" s="338"/>
      <c r="E167" s="338"/>
      <c r="F167" s="338"/>
      <c r="G167" s="338"/>
      <c r="CH167" s="338"/>
      <c r="CI167" s="338"/>
      <c r="CJ167" s="338"/>
      <c r="CK167" s="338"/>
      <c r="CL167" s="338"/>
      <c r="CM167" s="338"/>
      <c r="CN167" s="338"/>
      <c r="CO167" s="338"/>
      <c r="CP167" s="338"/>
      <c r="CQ167" s="338"/>
      <c r="CR167" s="338"/>
      <c r="CS167" s="338"/>
      <c r="CT167" s="338"/>
      <c r="CU167" s="338"/>
      <c r="CV167" s="338"/>
      <c r="CW167" s="338"/>
      <c r="CX167" s="338"/>
      <c r="CY167" s="338"/>
      <c r="CZ167" s="338"/>
      <c r="DA167" s="338"/>
      <c r="DB167" s="338"/>
      <c r="DC167" s="338"/>
      <c r="DD167" s="338"/>
      <c r="DE167" s="338"/>
      <c r="DF167" s="338"/>
      <c r="DG167" s="338"/>
      <c r="DH167" s="338"/>
      <c r="DI167" s="338"/>
      <c r="DJ167" s="338"/>
      <c r="DK167" s="338"/>
      <c r="DL167" s="338"/>
      <c r="DM167" s="338"/>
      <c r="DN167" s="338"/>
      <c r="DO167" s="338"/>
      <c r="DP167" s="338"/>
      <c r="DQ167" s="338"/>
      <c r="DR167" s="338"/>
      <c r="DS167" s="338"/>
      <c r="DT167" s="338"/>
      <c r="DU167" s="338"/>
      <c r="DV167" s="338"/>
      <c r="DW167" s="338"/>
      <c r="DX167" s="338"/>
      <c r="DY167" s="338"/>
    </row>
    <row r="168" spans="2:129">
      <c r="B168" s="338"/>
      <c r="C168" s="338"/>
      <c r="D168" s="338"/>
      <c r="E168" s="338"/>
      <c r="F168" s="338"/>
      <c r="G168" s="338"/>
      <c r="CH168" s="338"/>
      <c r="CI168" s="338"/>
      <c r="CJ168" s="338"/>
      <c r="CK168" s="338"/>
      <c r="CL168" s="338"/>
      <c r="CM168" s="338"/>
      <c r="CN168" s="338"/>
      <c r="CO168" s="338"/>
      <c r="CP168" s="338"/>
      <c r="CQ168" s="338"/>
      <c r="CR168" s="338"/>
      <c r="CS168" s="338"/>
      <c r="CT168" s="338"/>
      <c r="CU168" s="338"/>
      <c r="CV168" s="338"/>
      <c r="CW168" s="338"/>
      <c r="CX168" s="338"/>
      <c r="CY168" s="338"/>
      <c r="CZ168" s="338"/>
      <c r="DA168" s="338"/>
      <c r="DB168" s="338"/>
      <c r="DC168" s="338"/>
      <c r="DD168" s="338"/>
      <c r="DE168" s="338"/>
      <c r="DF168" s="338"/>
      <c r="DG168" s="338"/>
      <c r="DH168" s="338"/>
      <c r="DI168" s="338"/>
      <c r="DJ168" s="338"/>
      <c r="DK168" s="338"/>
      <c r="DL168" s="338"/>
      <c r="DM168" s="338"/>
      <c r="DN168" s="338"/>
      <c r="DO168" s="338"/>
      <c r="DP168" s="338"/>
      <c r="DQ168" s="338"/>
      <c r="DR168" s="338"/>
      <c r="DS168" s="338"/>
      <c r="DT168" s="338"/>
      <c r="DU168" s="338"/>
      <c r="DV168" s="338"/>
      <c r="DW168" s="338"/>
      <c r="DX168" s="338"/>
      <c r="DY168" s="338"/>
    </row>
    <row r="169" spans="2:129">
      <c r="B169" s="338"/>
      <c r="C169" s="338"/>
      <c r="D169" s="338"/>
      <c r="E169" s="338"/>
      <c r="F169" s="338"/>
      <c r="G169" s="338"/>
      <c r="CH169" s="338"/>
      <c r="CI169" s="338"/>
      <c r="CJ169" s="338"/>
      <c r="CK169" s="338"/>
      <c r="CL169" s="338"/>
      <c r="CM169" s="338"/>
      <c r="CN169" s="338"/>
      <c r="CO169" s="338"/>
      <c r="CP169" s="338"/>
      <c r="CQ169" s="338"/>
      <c r="CR169" s="338"/>
      <c r="CS169" s="338"/>
      <c r="CT169" s="338"/>
      <c r="CU169" s="338"/>
      <c r="CV169" s="338"/>
      <c r="CW169" s="338"/>
      <c r="CX169" s="338"/>
      <c r="CY169" s="338"/>
      <c r="CZ169" s="338"/>
      <c r="DA169" s="338"/>
      <c r="DB169" s="338"/>
      <c r="DC169" s="338"/>
      <c r="DD169" s="338"/>
      <c r="DE169" s="338"/>
      <c r="DF169" s="338"/>
      <c r="DG169" s="338"/>
      <c r="DH169" s="338"/>
      <c r="DI169" s="338"/>
      <c r="DJ169" s="338"/>
      <c r="DK169" s="338"/>
      <c r="DL169" s="338"/>
      <c r="DM169" s="338"/>
      <c r="DN169" s="338"/>
      <c r="DO169" s="338"/>
      <c r="DP169" s="338"/>
      <c r="DQ169" s="338"/>
      <c r="DR169" s="338"/>
      <c r="DS169" s="338"/>
      <c r="DT169" s="338"/>
      <c r="DU169" s="338"/>
      <c r="DV169" s="338"/>
      <c r="DW169" s="338"/>
      <c r="DX169" s="338"/>
      <c r="DY169" s="338"/>
    </row>
    <row r="170" spans="2:129">
      <c r="B170" s="338"/>
      <c r="C170" s="338"/>
      <c r="D170" s="338"/>
      <c r="E170" s="338"/>
      <c r="F170" s="338"/>
      <c r="G170" s="338"/>
      <c r="CH170" s="338"/>
      <c r="CI170" s="338"/>
      <c r="CJ170" s="338"/>
      <c r="CK170" s="338"/>
      <c r="CL170" s="338"/>
      <c r="CM170" s="338"/>
      <c r="CN170" s="338"/>
      <c r="CO170" s="338"/>
      <c r="CP170" s="338"/>
      <c r="CQ170" s="338"/>
      <c r="CR170" s="338"/>
      <c r="CS170" s="338"/>
      <c r="CT170" s="338"/>
      <c r="CU170" s="338"/>
      <c r="CV170" s="338"/>
      <c r="CW170" s="338"/>
      <c r="CX170" s="338"/>
      <c r="CY170" s="338"/>
      <c r="CZ170" s="338"/>
      <c r="DA170" s="338"/>
      <c r="DB170" s="338"/>
      <c r="DC170" s="338"/>
      <c r="DD170" s="338"/>
      <c r="DE170" s="338"/>
      <c r="DF170" s="338"/>
      <c r="DG170" s="338"/>
      <c r="DH170" s="338"/>
      <c r="DI170" s="338"/>
      <c r="DJ170" s="338"/>
      <c r="DK170" s="338"/>
      <c r="DL170" s="338"/>
      <c r="DM170" s="338"/>
      <c r="DN170" s="338"/>
      <c r="DO170" s="338"/>
      <c r="DP170" s="338"/>
      <c r="DQ170" s="338"/>
      <c r="DR170" s="338"/>
      <c r="DS170" s="338"/>
      <c r="DT170" s="338"/>
      <c r="DU170" s="338"/>
      <c r="DV170" s="338"/>
      <c r="DW170" s="338"/>
      <c r="DX170" s="338"/>
      <c r="DY170" s="338"/>
    </row>
    <row r="171" spans="2:129">
      <c r="B171" s="338"/>
      <c r="C171" s="338"/>
      <c r="D171" s="338"/>
      <c r="E171" s="338"/>
      <c r="F171" s="338"/>
      <c r="G171" s="338"/>
      <c r="CH171" s="338"/>
      <c r="CI171" s="338"/>
      <c r="CJ171" s="338"/>
      <c r="CK171" s="338"/>
      <c r="CL171" s="338"/>
      <c r="CM171" s="338"/>
      <c r="CN171" s="338"/>
      <c r="CO171" s="338"/>
      <c r="CP171" s="338"/>
      <c r="CQ171" s="338"/>
      <c r="CR171" s="338"/>
      <c r="CS171" s="338"/>
      <c r="CT171" s="338"/>
      <c r="CU171" s="338"/>
      <c r="CV171" s="338"/>
      <c r="CW171" s="338"/>
      <c r="CX171" s="338"/>
      <c r="CY171" s="338"/>
      <c r="CZ171" s="338"/>
      <c r="DA171" s="338"/>
      <c r="DB171" s="338"/>
      <c r="DC171" s="338"/>
      <c r="DD171" s="338"/>
      <c r="DE171" s="338"/>
      <c r="DF171" s="338"/>
      <c r="DG171" s="338"/>
      <c r="DH171" s="338"/>
      <c r="DI171" s="338"/>
      <c r="DJ171" s="338"/>
      <c r="DK171" s="338"/>
      <c r="DL171" s="338"/>
      <c r="DM171" s="338"/>
      <c r="DN171" s="338"/>
      <c r="DO171" s="338"/>
      <c r="DP171" s="338"/>
      <c r="DQ171" s="338"/>
      <c r="DR171" s="338"/>
      <c r="DS171" s="338"/>
      <c r="DT171" s="338"/>
      <c r="DU171" s="338"/>
      <c r="DV171" s="338"/>
      <c r="DW171" s="338"/>
      <c r="DX171" s="338"/>
      <c r="DY171" s="338"/>
    </row>
    <row r="172" spans="2:129">
      <c r="B172" s="338"/>
      <c r="C172" s="338"/>
      <c r="D172" s="338"/>
      <c r="E172" s="338"/>
      <c r="F172" s="338"/>
      <c r="G172" s="338"/>
      <c r="CH172" s="338"/>
      <c r="CI172" s="338"/>
      <c r="CJ172" s="338"/>
      <c r="CK172" s="338"/>
      <c r="CL172" s="338"/>
      <c r="CM172" s="338"/>
      <c r="CN172" s="338"/>
      <c r="CO172" s="338"/>
      <c r="CP172" s="338"/>
      <c r="CQ172" s="338"/>
      <c r="CR172" s="338"/>
      <c r="CS172" s="338"/>
      <c r="CT172" s="338"/>
      <c r="CU172" s="338"/>
      <c r="CV172" s="338"/>
      <c r="CW172" s="338"/>
      <c r="CX172" s="338"/>
      <c r="CY172" s="338"/>
      <c r="CZ172" s="338"/>
      <c r="DA172" s="338"/>
      <c r="DB172" s="338"/>
      <c r="DC172" s="338"/>
      <c r="DD172" s="338"/>
      <c r="DE172" s="338"/>
      <c r="DF172" s="338"/>
      <c r="DG172" s="338"/>
      <c r="DH172" s="338"/>
      <c r="DI172" s="338"/>
      <c r="DJ172" s="338"/>
      <c r="DK172" s="338"/>
      <c r="DL172" s="338"/>
      <c r="DM172" s="338"/>
      <c r="DN172" s="338"/>
      <c r="DO172" s="338"/>
      <c r="DP172" s="338"/>
      <c r="DQ172" s="338"/>
      <c r="DR172" s="338"/>
      <c r="DS172" s="338"/>
      <c r="DT172" s="338"/>
      <c r="DU172" s="338"/>
      <c r="DV172" s="338"/>
      <c r="DW172" s="338"/>
      <c r="DX172" s="338"/>
      <c r="DY172" s="338"/>
    </row>
    <row r="173" spans="2:129">
      <c r="B173" s="338"/>
      <c r="C173" s="338"/>
      <c r="D173" s="338"/>
      <c r="E173" s="338"/>
      <c r="F173" s="338"/>
      <c r="G173" s="338"/>
      <c r="CH173" s="338"/>
      <c r="CI173" s="338"/>
      <c r="CJ173" s="338"/>
      <c r="CK173" s="338"/>
      <c r="CL173" s="338"/>
      <c r="CM173" s="338"/>
      <c r="CN173" s="338"/>
      <c r="CO173" s="338"/>
      <c r="CP173" s="338"/>
      <c r="CQ173" s="338"/>
      <c r="CR173" s="338"/>
      <c r="CS173" s="338"/>
      <c r="CT173" s="338"/>
      <c r="CU173" s="338"/>
      <c r="CV173" s="338"/>
      <c r="CW173" s="338"/>
      <c r="CX173" s="338"/>
      <c r="CY173" s="338"/>
      <c r="CZ173" s="338"/>
      <c r="DA173" s="338"/>
      <c r="DB173" s="338"/>
      <c r="DC173" s="338"/>
      <c r="DD173" s="338"/>
      <c r="DE173" s="338"/>
      <c r="DF173" s="338"/>
      <c r="DG173" s="338"/>
      <c r="DH173" s="338"/>
      <c r="DI173" s="338"/>
      <c r="DJ173" s="338"/>
      <c r="DK173" s="338"/>
      <c r="DL173" s="338"/>
      <c r="DM173" s="338"/>
      <c r="DN173" s="338"/>
      <c r="DO173" s="338"/>
      <c r="DP173" s="338"/>
      <c r="DQ173" s="338"/>
      <c r="DR173" s="338"/>
      <c r="DS173" s="338"/>
      <c r="DT173" s="338"/>
      <c r="DU173" s="338"/>
      <c r="DV173" s="338"/>
      <c r="DW173" s="338"/>
      <c r="DX173" s="338"/>
      <c r="DY173" s="338"/>
    </row>
    <row r="174" spans="2:129">
      <c r="B174" s="338"/>
      <c r="C174" s="338"/>
      <c r="D174" s="338"/>
      <c r="E174" s="338"/>
      <c r="F174" s="338"/>
      <c r="G174" s="338"/>
      <c r="CH174" s="338"/>
      <c r="CI174" s="338"/>
      <c r="CJ174" s="338"/>
      <c r="CK174" s="338"/>
      <c r="CL174" s="338"/>
      <c r="CM174" s="338"/>
      <c r="CN174" s="338"/>
      <c r="CO174" s="338"/>
      <c r="CP174" s="338"/>
      <c r="CQ174" s="338"/>
      <c r="CR174" s="338"/>
      <c r="CS174" s="338"/>
      <c r="CT174" s="338"/>
      <c r="CU174" s="338"/>
      <c r="CV174" s="338"/>
      <c r="CW174" s="338"/>
      <c r="CX174" s="338"/>
      <c r="CY174" s="338"/>
      <c r="CZ174" s="338"/>
      <c r="DA174" s="338"/>
      <c r="DB174" s="338"/>
      <c r="DC174" s="338"/>
      <c r="DD174" s="338"/>
      <c r="DE174" s="338"/>
      <c r="DF174" s="338"/>
      <c r="DG174" s="338"/>
      <c r="DH174" s="338"/>
      <c r="DI174" s="338"/>
      <c r="DJ174" s="338"/>
      <c r="DK174" s="338"/>
      <c r="DL174" s="338"/>
      <c r="DM174" s="338"/>
      <c r="DN174" s="338"/>
      <c r="DO174" s="338"/>
      <c r="DP174" s="338"/>
      <c r="DQ174" s="338"/>
      <c r="DR174" s="338"/>
      <c r="DS174" s="338"/>
      <c r="DT174" s="338"/>
      <c r="DU174" s="338"/>
      <c r="DV174" s="338"/>
      <c r="DW174" s="338"/>
      <c r="DX174" s="338"/>
      <c r="DY174" s="338"/>
    </row>
    <row r="175" spans="2:129">
      <c r="B175" s="338"/>
      <c r="C175" s="338"/>
      <c r="D175" s="338"/>
      <c r="E175" s="338"/>
      <c r="F175" s="338"/>
      <c r="G175" s="338"/>
      <c r="CH175" s="338"/>
      <c r="CI175" s="338"/>
      <c r="CJ175" s="338"/>
      <c r="CK175" s="338"/>
      <c r="CL175" s="338"/>
      <c r="CM175" s="338"/>
      <c r="CN175" s="338"/>
      <c r="CO175" s="338"/>
      <c r="CP175" s="338"/>
      <c r="CQ175" s="338"/>
      <c r="CR175" s="338"/>
      <c r="CS175" s="338"/>
      <c r="CT175" s="338"/>
      <c r="CU175" s="338"/>
      <c r="CV175" s="338"/>
      <c r="CW175" s="338"/>
      <c r="CX175" s="338"/>
      <c r="CY175" s="338"/>
      <c r="CZ175" s="338"/>
      <c r="DA175" s="338"/>
      <c r="DB175" s="338"/>
      <c r="DC175" s="338"/>
      <c r="DD175" s="338"/>
      <c r="DE175" s="338"/>
      <c r="DF175" s="338"/>
      <c r="DG175" s="338"/>
      <c r="DH175" s="338"/>
      <c r="DI175" s="338"/>
      <c r="DJ175" s="338"/>
      <c r="DK175" s="338"/>
      <c r="DL175" s="338"/>
      <c r="DM175" s="338"/>
      <c r="DN175" s="338"/>
      <c r="DO175" s="338"/>
      <c r="DP175" s="338"/>
      <c r="DQ175" s="338"/>
      <c r="DR175" s="338"/>
      <c r="DS175" s="338"/>
      <c r="DT175" s="338"/>
      <c r="DU175" s="338"/>
      <c r="DV175" s="338"/>
      <c r="DW175" s="338"/>
      <c r="DX175" s="338"/>
      <c r="DY175" s="338"/>
    </row>
    <row r="176" spans="2:129">
      <c r="B176" s="338"/>
      <c r="C176" s="338"/>
      <c r="D176" s="338"/>
      <c r="E176" s="338"/>
      <c r="F176" s="338"/>
      <c r="G176" s="338"/>
      <c r="CH176" s="338"/>
      <c r="CI176" s="338"/>
      <c r="CJ176" s="338"/>
      <c r="CK176" s="338"/>
      <c r="CL176" s="338"/>
      <c r="CM176" s="338"/>
      <c r="CN176" s="338"/>
      <c r="CO176" s="338"/>
      <c r="CP176" s="338"/>
      <c r="CQ176" s="338"/>
      <c r="CR176" s="338"/>
      <c r="CS176" s="338"/>
      <c r="CT176" s="338"/>
      <c r="CU176" s="338"/>
      <c r="CV176" s="338"/>
      <c r="CW176" s="338"/>
      <c r="CX176" s="338"/>
      <c r="CY176" s="338"/>
      <c r="CZ176" s="338"/>
      <c r="DA176" s="338"/>
      <c r="DB176" s="338"/>
      <c r="DC176" s="338"/>
      <c r="DD176" s="338"/>
      <c r="DE176" s="338"/>
      <c r="DF176" s="338"/>
      <c r="DG176" s="338"/>
      <c r="DH176" s="338"/>
      <c r="DI176" s="338"/>
      <c r="DJ176" s="338"/>
      <c r="DK176" s="338"/>
      <c r="DL176" s="338"/>
      <c r="DM176" s="338"/>
      <c r="DN176" s="338"/>
      <c r="DO176" s="338"/>
      <c r="DP176" s="338"/>
      <c r="DQ176" s="338"/>
      <c r="DR176" s="338"/>
      <c r="DS176" s="338"/>
      <c r="DT176" s="338"/>
      <c r="DU176" s="338"/>
      <c r="DV176" s="338"/>
      <c r="DW176" s="338"/>
      <c r="DX176" s="338"/>
      <c r="DY176" s="338"/>
    </row>
    <row r="177" spans="2:129">
      <c r="B177" s="338"/>
      <c r="C177" s="338"/>
      <c r="D177" s="338"/>
      <c r="E177" s="338"/>
      <c r="F177" s="338"/>
      <c r="G177" s="338"/>
      <c r="CH177" s="338"/>
      <c r="CI177" s="338"/>
      <c r="CJ177" s="338"/>
      <c r="CK177" s="338"/>
      <c r="CL177" s="338"/>
      <c r="CM177" s="338"/>
      <c r="CN177" s="338"/>
      <c r="CO177" s="338"/>
      <c r="CP177" s="338"/>
      <c r="CQ177" s="338"/>
      <c r="CR177" s="338"/>
      <c r="CS177" s="338"/>
      <c r="CT177" s="338"/>
      <c r="CU177" s="338"/>
      <c r="CV177" s="338"/>
      <c r="CW177" s="338"/>
      <c r="CX177" s="338"/>
      <c r="CY177" s="338"/>
      <c r="CZ177" s="338"/>
      <c r="DA177" s="338"/>
      <c r="DB177" s="338"/>
      <c r="DC177" s="338"/>
      <c r="DD177" s="338"/>
      <c r="DE177" s="338"/>
      <c r="DF177" s="338"/>
      <c r="DG177" s="338"/>
      <c r="DH177" s="338"/>
      <c r="DI177" s="338"/>
      <c r="DJ177" s="338"/>
      <c r="DK177" s="338"/>
      <c r="DL177" s="338"/>
      <c r="DM177" s="338"/>
      <c r="DN177" s="338"/>
      <c r="DO177" s="338"/>
      <c r="DP177" s="338"/>
      <c r="DQ177" s="338"/>
      <c r="DR177" s="338"/>
      <c r="DS177" s="338"/>
      <c r="DT177" s="338"/>
      <c r="DU177" s="338"/>
      <c r="DV177" s="338"/>
      <c r="DW177" s="338"/>
      <c r="DX177" s="338"/>
      <c r="DY177" s="338"/>
    </row>
    <row r="178" spans="2:129">
      <c r="B178" s="338"/>
      <c r="C178" s="338"/>
      <c r="D178" s="338"/>
      <c r="E178" s="338"/>
      <c r="F178" s="338"/>
      <c r="G178" s="338"/>
      <c r="CH178" s="338"/>
      <c r="CI178" s="338"/>
      <c r="CJ178" s="338"/>
      <c r="CK178" s="338"/>
      <c r="CL178" s="338"/>
      <c r="CM178" s="338"/>
      <c r="CN178" s="338"/>
      <c r="CO178" s="338"/>
      <c r="CP178" s="338"/>
      <c r="CQ178" s="338"/>
      <c r="CR178" s="338"/>
      <c r="CS178" s="338"/>
      <c r="CT178" s="338"/>
      <c r="CU178" s="338"/>
      <c r="CV178" s="338"/>
      <c r="CW178" s="338"/>
      <c r="CX178" s="338"/>
      <c r="CY178" s="338"/>
      <c r="CZ178" s="338"/>
      <c r="DA178" s="338"/>
      <c r="DB178" s="338"/>
      <c r="DC178" s="338"/>
      <c r="DD178" s="338"/>
      <c r="DE178" s="338"/>
      <c r="DF178" s="338"/>
      <c r="DG178" s="338"/>
      <c r="DH178" s="338"/>
      <c r="DI178" s="338"/>
      <c r="DJ178" s="338"/>
      <c r="DK178" s="338"/>
      <c r="DL178" s="338"/>
      <c r="DM178" s="338"/>
      <c r="DN178" s="338"/>
      <c r="DO178" s="338"/>
      <c r="DP178" s="338"/>
      <c r="DQ178" s="338"/>
      <c r="DR178" s="338"/>
      <c r="DS178" s="338"/>
      <c r="DT178" s="338"/>
      <c r="DU178" s="338"/>
      <c r="DV178" s="338"/>
      <c r="DW178" s="338"/>
      <c r="DX178" s="338"/>
      <c r="DY178" s="338"/>
    </row>
    <row r="179" spans="2:129">
      <c r="B179" s="338"/>
      <c r="C179" s="338"/>
      <c r="D179" s="338"/>
      <c r="E179" s="338"/>
      <c r="F179" s="338"/>
      <c r="G179" s="338"/>
      <c r="CH179" s="338"/>
      <c r="CI179" s="338"/>
      <c r="CJ179" s="338"/>
      <c r="CK179" s="338"/>
      <c r="CL179" s="338"/>
      <c r="CM179" s="338"/>
      <c r="CN179" s="338"/>
      <c r="CO179" s="338"/>
      <c r="CP179" s="338"/>
      <c r="CQ179" s="338"/>
      <c r="CR179" s="338"/>
      <c r="CS179" s="338"/>
      <c r="CT179" s="338"/>
      <c r="CU179" s="338"/>
      <c r="CV179" s="338"/>
      <c r="CW179" s="338"/>
      <c r="CX179" s="338"/>
      <c r="CY179" s="338"/>
      <c r="CZ179" s="338"/>
      <c r="DA179" s="338"/>
      <c r="DB179" s="338"/>
      <c r="DC179" s="338"/>
      <c r="DD179" s="338"/>
      <c r="DE179" s="338"/>
      <c r="DF179" s="338"/>
      <c r="DG179" s="338"/>
      <c r="DH179" s="338"/>
      <c r="DI179" s="338"/>
      <c r="DJ179" s="338"/>
      <c r="DK179" s="338"/>
      <c r="DL179" s="338"/>
      <c r="DM179" s="338"/>
      <c r="DN179" s="338"/>
      <c r="DO179" s="338"/>
      <c r="DP179" s="338"/>
      <c r="DQ179" s="338"/>
      <c r="DR179" s="338"/>
      <c r="DS179" s="338"/>
      <c r="DT179" s="338"/>
      <c r="DU179" s="338"/>
      <c r="DV179" s="338"/>
      <c r="DW179" s="338"/>
      <c r="DX179" s="338"/>
      <c r="DY179" s="338"/>
    </row>
    <row r="180" spans="2:129">
      <c r="B180" s="338"/>
      <c r="C180" s="338"/>
      <c r="D180" s="338"/>
      <c r="E180" s="338"/>
      <c r="F180" s="338"/>
      <c r="G180" s="338"/>
      <c r="CH180" s="338"/>
      <c r="CI180" s="338"/>
      <c r="CJ180" s="338"/>
      <c r="CK180" s="338"/>
      <c r="CL180" s="338"/>
      <c r="CM180" s="338"/>
      <c r="CN180" s="338"/>
      <c r="CO180" s="338"/>
      <c r="CP180" s="338"/>
      <c r="CQ180" s="338"/>
      <c r="CR180" s="338"/>
      <c r="CS180" s="338"/>
      <c r="CT180" s="338"/>
      <c r="CU180" s="338"/>
      <c r="CV180" s="338"/>
      <c r="CW180" s="338"/>
      <c r="CX180" s="338"/>
      <c r="CY180" s="338"/>
      <c r="CZ180" s="338"/>
      <c r="DA180" s="338"/>
      <c r="DB180" s="338"/>
      <c r="DC180" s="338"/>
      <c r="DD180" s="338"/>
      <c r="DE180" s="338"/>
      <c r="DF180" s="338"/>
      <c r="DG180" s="338"/>
      <c r="DH180" s="338"/>
      <c r="DI180" s="338"/>
      <c r="DJ180" s="338"/>
      <c r="DK180" s="338"/>
      <c r="DL180" s="338"/>
      <c r="DM180" s="338"/>
      <c r="DN180" s="338"/>
      <c r="DO180" s="338"/>
      <c r="DP180" s="338"/>
      <c r="DQ180" s="338"/>
      <c r="DR180" s="338"/>
      <c r="DS180" s="338"/>
      <c r="DT180" s="338"/>
      <c r="DU180" s="338"/>
      <c r="DV180" s="338"/>
      <c r="DW180" s="338"/>
      <c r="DX180" s="338"/>
      <c r="DY180" s="338"/>
    </row>
    <row r="181" spans="2:129">
      <c r="B181" s="338"/>
      <c r="C181" s="338"/>
      <c r="D181" s="338"/>
      <c r="E181" s="338"/>
      <c r="F181" s="338"/>
      <c r="G181" s="338"/>
      <c r="CH181" s="338"/>
      <c r="CI181" s="338"/>
      <c r="CJ181" s="338"/>
      <c r="CK181" s="338"/>
      <c r="CL181" s="338"/>
      <c r="CM181" s="338"/>
      <c r="CN181" s="338"/>
      <c r="CO181" s="338"/>
      <c r="CP181" s="338"/>
      <c r="CQ181" s="338"/>
      <c r="CR181" s="338"/>
      <c r="CS181" s="338"/>
      <c r="CT181" s="338"/>
      <c r="CU181" s="338"/>
      <c r="CV181" s="338"/>
      <c r="CW181" s="338"/>
      <c r="CX181" s="338"/>
      <c r="CY181" s="338"/>
      <c r="CZ181" s="338"/>
      <c r="DA181" s="338"/>
      <c r="DB181" s="338"/>
      <c r="DC181" s="338"/>
      <c r="DD181" s="338"/>
      <c r="DE181" s="338"/>
      <c r="DF181" s="338"/>
      <c r="DG181" s="338"/>
      <c r="DH181" s="338"/>
      <c r="DI181" s="338"/>
      <c r="DJ181" s="338"/>
      <c r="DK181" s="338"/>
      <c r="DL181" s="338"/>
      <c r="DM181" s="338"/>
      <c r="DN181" s="338"/>
      <c r="DO181" s="338"/>
      <c r="DP181" s="338"/>
      <c r="DQ181" s="338"/>
      <c r="DR181" s="338"/>
      <c r="DS181" s="338"/>
      <c r="DT181" s="338"/>
      <c r="DU181" s="338"/>
      <c r="DV181" s="338"/>
      <c r="DW181" s="338"/>
      <c r="DX181" s="338"/>
      <c r="DY181" s="338"/>
    </row>
    <row r="182" spans="2:129">
      <c r="B182" s="338"/>
      <c r="C182" s="338"/>
      <c r="D182" s="338"/>
      <c r="E182" s="338"/>
      <c r="F182" s="338"/>
      <c r="G182" s="338"/>
      <c r="CH182" s="338"/>
      <c r="CI182" s="338"/>
      <c r="CJ182" s="338"/>
      <c r="CK182" s="338"/>
      <c r="CL182" s="338"/>
      <c r="CM182" s="338"/>
      <c r="CN182" s="338"/>
      <c r="CO182" s="338"/>
      <c r="CP182" s="338"/>
      <c r="CQ182" s="338"/>
      <c r="CR182" s="338"/>
      <c r="CS182" s="338"/>
      <c r="CT182" s="338"/>
      <c r="CU182" s="338"/>
      <c r="CV182" s="338"/>
      <c r="CW182" s="338"/>
      <c r="CX182" s="338"/>
      <c r="CY182" s="338"/>
      <c r="CZ182" s="338"/>
      <c r="DA182" s="338"/>
      <c r="DB182" s="338"/>
      <c r="DC182" s="338"/>
      <c r="DD182" s="338"/>
      <c r="DE182" s="338"/>
      <c r="DF182" s="338"/>
      <c r="DG182" s="338"/>
      <c r="DH182" s="338"/>
      <c r="DI182" s="338"/>
      <c r="DJ182" s="338"/>
      <c r="DK182" s="338"/>
      <c r="DL182" s="338"/>
      <c r="DM182" s="338"/>
      <c r="DN182" s="338"/>
      <c r="DO182" s="338"/>
      <c r="DP182" s="338"/>
      <c r="DQ182" s="338"/>
      <c r="DR182" s="338"/>
      <c r="DS182" s="338"/>
      <c r="DT182" s="338"/>
      <c r="DU182" s="338"/>
      <c r="DV182" s="338"/>
      <c r="DW182" s="338"/>
      <c r="DX182" s="338"/>
      <c r="DY182" s="338"/>
    </row>
    <row r="183" spans="2:129">
      <c r="B183" s="338"/>
      <c r="C183" s="338"/>
      <c r="D183" s="338"/>
      <c r="E183" s="338"/>
      <c r="F183" s="338"/>
      <c r="G183" s="338"/>
      <c r="CH183" s="338"/>
      <c r="CI183" s="338"/>
      <c r="CJ183" s="338"/>
      <c r="CK183" s="338"/>
      <c r="CL183" s="338"/>
      <c r="CM183" s="338"/>
      <c r="CN183" s="338"/>
      <c r="CO183" s="338"/>
      <c r="CP183" s="338"/>
      <c r="CQ183" s="338"/>
      <c r="CR183" s="338"/>
      <c r="CS183" s="338"/>
      <c r="CT183" s="338"/>
      <c r="CU183" s="338"/>
      <c r="CV183" s="338"/>
      <c r="CW183" s="338"/>
      <c r="CX183" s="338"/>
      <c r="CY183" s="338"/>
      <c r="CZ183" s="338"/>
      <c r="DA183" s="338"/>
      <c r="DB183" s="338"/>
      <c r="DC183" s="338"/>
      <c r="DD183" s="338"/>
      <c r="DE183" s="338"/>
      <c r="DF183" s="338"/>
      <c r="DG183" s="338"/>
      <c r="DH183" s="338"/>
      <c r="DI183" s="338"/>
      <c r="DJ183" s="338"/>
      <c r="DK183" s="338"/>
      <c r="DL183" s="338"/>
      <c r="DM183" s="338"/>
      <c r="DN183" s="338"/>
      <c r="DO183" s="338"/>
      <c r="DP183" s="338"/>
      <c r="DQ183" s="338"/>
      <c r="DR183" s="338"/>
      <c r="DS183" s="338"/>
      <c r="DT183" s="338"/>
      <c r="DU183" s="338"/>
      <c r="DV183" s="338"/>
      <c r="DW183" s="338"/>
      <c r="DX183" s="338"/>
      <c r="DY183" s="338"/>
    </row>
    <row r="184" spans="2:129">
      <c r="B184" s="338"/>
      <c r="C184" s="338"/>
      <c r="D184" s="338"/>
      <c r="E184" s="338"/>
      <c r="F184" s="338"/>
      <c r="G184" s="338"/>
      <c r="CH184" s="338"/>
      <c r="CI184" s="338"/>
      <c r="CJ184" s="338"/>
      <c r="CK184" s="338"/>
      <c r="CL184" s="338"/>
      <c r="CM184" s="338"/>
      <c r="CN184" s="338"/>
      <c r="CO184" s="338"/>
      <c r="CP184" s="338"/>
      <c r="CQ184" s="338"/>
      <c r="CR184" s="338"/>
      <c r="CS184" s="338"/>
      <c r="CT184" s="338"/>
      <c r="CU184" s="338"/>
      <c r="CV184" s="338"/>
      <c r="CW184" s="338"/>
      <c r="CX184" s="338"/>
      <c r="CY184" s="338"/>
      <c r="CZ184" s="338"/>
      <c r="DA184" s="338"/>
      <c r="DB184" s="338"/>
      <c r="DC184" s="338"/>
      <c r="DD184" s="338"/>
      <c r="DE184" s="338"/>
      <c r="DF184" s="338"/>
      <c r="DG184" s="338"/>
      <c r="DH184" s="338"/>
      <c r="DI184" s="338"/>
      <c r="DJ184" s="338"/>
      <c r="DK184" s="338"/>
      <c r="DL184" s="338"/>
      <c r="DM184" s="338"/>
      <c r="DN184" s="338"/>
      <c r="DO184" s="338"/>
      <c r="DP184" s="338"/>
      <c r="DQ184" s="338"/>
      <c r="DR184" s="338"/>
      <c r="DS184" s="338"/>
      <c r="DT184" s="338"/>
      <c r="DU184" s="338"/>
      <c r="DV184" s="338"/>
      <c r="DW184" s="338"/>
      <c r="DX184" s="338"/>
      <c r="DY184" s="338"/>
    </row>
    <row r="185" spans="2:129">
      <c r="B185" s="338"/>
      <c r="C185" s="338"/>
      <c r="D185" s="338"/>
      <c r="E185" s="338"/>
      <c r="F185" s="338"/>
      <c r="G185" s="338"/>
      <c r="CH185" s="338"/>
      <c r="CI185" s="338"/>
      <c r="CJ185" s="338"/>
      <c r="CK185" s="338"/>
      <c r="CL185" s="338"/>
      <c r="CM185" s="338"/>
      <c r="CN185" s="338"/>
      <c r="CO185" s="338"/>
      <c r="CP185" s="338"/>
      <c r="CQ185" s="338"/>
      <c r="CR185" s="338"/>
      <c r="CS185" s="338"/>
      <c r="CT185" s="338"/>
      <c r="CU185" s="338"/>
      <c r="CV185" s="338"/>
      <c r="CW185" s="338"/>
      <c r="CX185" s="338"/>
      <c r="CY185" s="338"/>
      <c r="CZ185" s="338"/>
      <c r="DA185" s="338"/>
      <c r="DB185" s="338"/>
      <c r="DC185" s="338"/>
      <c r="DD185" s="338"/>
      <c r="DE185" s="338"/>
      <c r="DF185" s="338"/>
      <c r="DG185" s="338"/>
      <c r="DH185" s="338"/>
      <c r="DI185" s="338"/>
      <c r="DJ185" s="338"/>
      <c r="DK185" s="338"/>
      <c r="DL185" s="338"/>
      <c r="DM185" s="338"/>
      <c r="DN185" s="338"/>
      <c r="DO185" s="338"/>
      <c r="DP185" s="338"/>
      <c r="DQ185" s="338"/>
      <c r="DR185" s="338"/>
      <c r="DS185" s="338"/>
      <c r="DT185" s="338"/>
      <c r="DU185" s="338"/>
      <c r="DV185" s="338"/>
      <c r="DW185" s="338"/>
      <c r="DX185" s="338"/>
      <c r="DY185" s="338"/>
    </row>
    <row r="186" spans="2:129">
      <c r="B186" s="338"/>
      <c r="C186" s="338"/>
      <c r="D186" s="338"/>
      <c r="E186" s="338"/>
      <c r="F186" s="338"/>
      <c r="G186" s="338"/>
      <c r="CH186" s="338"/>
      <c r="CI186" s="338"/>
      <c r="CJ186" s="338"/>
      <c r="CK186" s="338"/>
      <c r="CL186" s="338"/>
      <c r="CM186" s="338"/>
      <c r="CN186" s="338"/>
      <c r="CO186" s="338"/>
      <c r="CP186" s="338"/>
      <c r="CQ186" s="338"/>
      <c r="CR186" s="338"/>
      <c r="CS186" s="338"/>
      <c r="CT186" s="338"/>
      <c r="CU186" s="338"/>
      <c r="CV186" s="338"/>
      <c r="CW186" s="338"/>
      <c r="CX186" s="338"/>
      <c r="CY186" s="338"/>
      <c r="CZ186" s="338"/>
      <c r="DA186" s="338"/>
      <c r="DB186" s="338"/>
      <c r="DC186" s="338"/>
      <c r="DD186" s="338"/>
      <c r="DE186" s="338"/>
      <c r="DF186" s="338"/>
      <c r="DG186" s="338"/>
      <c r="DH186" s="338"/>
      <c r="DI186" s="338"/>
      <c r="DJ186" s="338"/>
      <c r="DK186" s="338"/>
      <c r="DL186" s="338"/>
      <c r="DM186" s="338"/>
      <c r="DN186" s="338"/>
      <c r="DO186" s="338"/>
      <c r="DP186" s="338"/>
      <c r="DQ186" s="338"/>
      <c r="DR186" s="338"/>
      <c r="DS186" s="338"/>
      <c r="DT186" s="338"/>
      <c r="DU186" s="338"/>
      <c r="DV186" s="338"/>
      <c r="DW186" s="338"/>
      <c r="DX186" s="338"/>
      <c r="DY186" s="338"/>
    </row>
    <row r="187" spans="2:129">
      <c r="B187" s="338"/>
      <c r="C187" s="338"/>
      <c r="D187" s="338"/>
      <c r="E187" s="338"/>
      <c r="F187" s="338"/>
      <c r="G187" s="338"/>
      <c r="CH187" s="338"/>
      <c r="CI187" s="338"/>
      <c r="CJ187" s="338"/>
      <c r="CK187" s="338"/>
      <c r="CL187" s="338"/>
      <c r="CM187" s="338"/>
      <c r="CN187" s="338"/>
      <c r="CO187" s="338"/>
      <c r="CP187" s="338"/>
      <c r="CQ187" s="338"/>
      <c r="CR187" s="338"/>
      <c r="CS187" s="338"/>
      <c r="CT187" s="338"/>
      <c r="CU187" s="338"/>
      <c r="CV187" s="338"/>
      <c r="CW187" s="338"/>
      <c r="CX187" s="338"/>
      <c r="CY187" s="338"/>
      <c r="CZ187" s="338"/>
      <c r="DA187" s="338"/>
      <c r="DB187" s="338"/>
      <c r="DC187" s="338"/>
      <c r="DD187" s="338"/>
      <c r="DE187" s="338"/>
      <c r="DF187" s="338"/>
      <c r="DG187" s="338"/>
      <c r="DH187" s="338"/>
      <c r="DI187" s="338"/>
      <c r="DJ187" s="338"/>
      <c r="DK187" s="338"/>
      <c r="DL187" s="338"/>
      <c r="DM187" s="338"/>
      <c r="DN187" s="338"/>
      <c r="DO187" s="338"/>
      <c r="DP187" s="338"/>
      <c r="DQ187" s="338"/>
      <c r="DR187" s="338"/>
      <c r="DS187" s="338"/>
      <c r="DT187" s="338"/>
      <c r="DU187" s="338"/>
      <c r="DV187" s="338"/>
      <c r="DW187" s="338"/>
      <c r="DX187" s="338"/>
      <c r="DY187" s="338"/>
    </row>
    <row r="188" spans="2:129">
      <c r="B188" s="338"/>
      <c r="C188" s="338"/>
      <c r="D188" s="338"/>
      <c r="E188" s="338"/>
      <c r="F188" s="338"/>
      <c r="G188" s="338"/>
      <c r="CH188" s="338"/>
      <c r="CI188" s="338"/>
      <c r="CJ188" s="338"/>
      <c r="CK188" s="338"/>
      <c r="CL188" s="338"/>
      <c r="CM188" s="338"/>
      <c r="CN188" s="338"/>
      <c r="CO188" s="338"/>
      <c r="CP188" s="338"/>
      <c r="CQ188" s="338"/>
      <c r="CR188" s="338"/>
      <c r="CS188" s="338"/>
      <c r="CT188" s="338"/>
      <c r="CU188" s="338"/>
      <c r="CV188" s="338"/>
      <c r="CW188" s="338"/>
      <c r="CX188" s="338"/>
      <c r="CY188" s="338"/>
      <c r="CZ188" s="338"/>
      <c r="DA188" s="338"/>
      <c r="DB188" s="338"/>
      <c r="DC188" s="338"/>
      <c r="DD188" s="338"/>
      <c r="DE188" s="338"/>
      <c r="DF188" s="338"/>
      <c r="DG188" s="338"/>
      <c r="DH188" s="338"/>
      <c r="DI188" s="338"/>
      <c r="DJ188" s="338"/>
      <c r="DK188" s="338"/>
      <c r="DL188" s="338"/>
      <c r="DM188" s="338"/>
      <c r="DN188" s="338"/>
      <c r="DO188" s="338"/>
      <c r="DP188" s="338"/>
      <c r="DQ188" s="338"/>
      <c r="DR188" s="338"/>
      <c r="DS188" s="338"/>
      <c r="DT188" s="338"/>
      <c r="DU188" s="338"/>
      <c r="DV188" s="338"/>
      <c r="DW188" s="338"/>
      <c r="DX188" s="338"/>
      <c r="DY188" s="338"/>
    </row>
    <row r="189" spans="2:129">
      <c r="B189" s="338"/>
      <c r="C189" s="338"/>
      <c r="D189" s="338"/>
      <c r="E189" s="338"/>
      <c r="F189" s="338"/>
      <c r="G189" s="338"/>
      <c r="CH189" s="338"/>
      <c r="CI189" s="338"/>
      <c r="CJ189" s="338"/>
      <c r="CK189" s="338"/>
      <c r="CL189" s="338"/>
      <c r="CM189" s="338"/>
      <c r="CN189" s="338"/>
      <c r="CO189" s="338"/>
      <c r="CP189" s="338"/>
      <c r="CQ189" s="338"/>
      <c r="CR189" s="338"/>
      <c r="CS189" s="338"/>
      <c r="CT189" s="338"/>
      <c r="CU189" s="338"/>
      <c r="CV189" s="338"/>
      <c r="CW189" s="338"/>
      <c r="CX189" s="338"/>
      <c r="CY189" s="338"/>
      <c r="CZ189" s="338"/>
      <c r="DA189" s="338"/>
      <c r="DB189" s="338"/>
      <c r="DC189" s="338"/>
      <c r="DD189" s="338"/>
      <c r="DE189" s="338"/>
      <c r="DF189" s="338"/>
      <c r="DG189" s="338"/>
      <c r="DH189" s="338"/>
      <c r="DI189" s="338"/>
      <c r="DJ189" s="338"/>
      <c r="DK189" s="338"/>
      <c r="DL189" s="338"/>
      <c r="DM189" s="338"/>
      <c r="DN189" s="338"/>
      <c r="DO189" s="338"/>
      <c r="DP189" s="338"/>
      <c r="DQ189" s="338"/>
      <c r="DR189" s="338"/>
      <c r="DS189" s="338"/>
      <c r="DT189" s="338"/>
      <c r="DU189" s="338"/>
      <c r="DV189" s="338"/>
      <c r="DW189" s="338"/>
      <c r="DX189" s="338"/>
      <c r="DY189" s="338"/>
    </row>
    <row r="190" spans="2:129">
      <c r="B190" s="338"/>
      <c r="C190" s="338"/>
      <c r="D190" s="338"/>
      <c r="E190" s="338"/>
      <c r="F190" s="338"/>
      <c r="G190" s="338"/>
      <c r="CH190" s="338"/>
      <c r="CI190" s="338"/>
      <c r="CJ190" s="338"/>
      <c r="CK190" s="338"/>
      <c r="CL190" s="338"/>
      <c r="CM190" s="338"/>
      <c r="CN190" s="338"/>
      <c r="CO190" s="338"/>
      <c r="CP190" s="338"/>
      <c r="CQ190" s="338"/>
      <c r="CR190" s="338"/>
      <c r="CS190" s="338"/>
      <c r="CT190" s="338"/>
      <c r="CU190" s="338"/>
      <c r="CV190" s="338"/>
      <c r="CW190" s="338"/>
      <c r="CX190" s="338"/>
      <c r="CY190" s="338"/>
      <c r="CZ190" s="338"/>
      <c r="DA190" s="338"/>
      <c r="DB190" s="338"/>
      <c r="DC190" s="338"/>
      <c r="DD190" s="338"/>
      <c r="DE190" s="338"/>
      <c r="DF190" s="338"/>
      <c r="DG190" s="338"/>
      <c r="DH190" s="338"/>
      <c r="DI190" s="338"/>
      <c r="DJ190" s="338"/>
      <c r="DK190" s="338"/>
      <c r="DL190" s="338"/>
      <c r="DM190" s="338"/>
      <c r="DN190" s="338"/>
      <c r="DO190" s="338"/>
      <c r="DP190" s="338"/>
      <c r="DQ190" s="338"/>
      <c r="DR190" s="338"/>
      <c r="DS190" s="338"/>
      <c r="DT190" s="338"/>
      <c r="DU190" s="338"/>
      <c r="DV190" s="338"/>
      <c r="DW190" s="338"/>
      <c r="DX190" s="338"/>
      <c r="DY190" s="338"/>
    </row>
    <row r="191" spans="2:129">
      <c r="B191" s="338"/>
      <c r="C191" s="338"/>
      <c r="D191" s="338"/>
      <c r="E191" s="338"/>
      <c r="F191" s="338"/>
      <c r="G191" s="338"/>
      <c r="CH191" s="338"/>
      <c r="CI191" s="338"/>
      <c r="CJ191" s="338"/>
      <c r="CK191" s="338"/>
      <c r="CL191" s="338"/>
      <c r="CM191" s="338"/>
      <c r="CN191" s="338"/>
      <c r="CO191" s="338"/>
      <c r="CP191" s="338"/>
      <c r="CQ191" s="338"/>
      <c r="CR191" s="338"/>
      <c r="CS191" s="338"/>
      <c r="CT191" s="338"/>
      <c r="CU191" s="338"/>
      <c r="CV191" s="338"/>
      <c r="CW191" s="338"/>
      <c r="CX191" s="338"/>
      <c r="CY191" s="338"/>
      <c r="CZ191" s="338"/>
      <c r="DA191" s="338"/>
      <c r="DB191" s="338"/>
      <c r="DC191" s="338"/>
      <c r="DD191" s="338"/>
      <c r="DE191" s="338"/>
      <c r="DF191" s="338"/>
      <c r="DG191" s="338"/>
      <c r="DH191" s="338"/>
      <c r="DI191" s="338"/>
      <c r="DJ191" s="338"/>
      <c r="DK191" s="338"/>
      <c r="DL191" s="338"/>
      <c r="DM191" s="338"/>
      <c r="DN191" s="338"/>
      <c r="DO191" s="338"/>
      <c r="DP191" s="338"/>
      <c r="DQ191" s="338"/>
      <c r="DR191" s="338"/>
      <c r="DS191" s="338"/>
      <c r="DT191" s="338"/>
      <c r="DU191" s="338"/>
      <c r="DV191" s="338"/>
      <c r="DW191" s="338"/>
      <c r="DX191" s="338"/>
      <c r="DY191" s="338"/>
    </row>
    <row r="192" spans="2:129">
      <c r="B192" s="338"/>
      <c r="C192" s="338"/>
      <c r="D192" s="338"/>
      <c r="E192" s="338"/>
      <c r="F192" s="338"/>
      <c r="G192" s="338"/>
      <c r="CH192" s="338"/>
      <c r="CI192" s="338"/>
      <c r="CJ192" s="338"/>
      <c r="CK192" s="338"/>
      <c r="CL192" s="338"/>
      <c r="CM192" s="338"/>
      <c r="CN192" s="338"/>
      <c r="CO192" s="338"/>
      <c r="CP192" s="338"/>
      <c r="CQ192" s="338"/>
      <c r="CR192" s="338"/>
      <c r="CS192" s="338"/>
      <c r="CT192" s="338"/>
      <c r="CU192" s="338"/>
      <c r="CV192" s="338"/>
      <c r="CW192" s="338"/>
      <c r="CX192" s="338"/>
      <c r="CY192" s="338"/>
      <c r="CZ192" s="338"/>
      <c r="DA192" s="338"/>
      <c r="DB192" s="338"/>
      <c r="DC192" s="338"/>
      <c r="DD192" s="338"/>
      <c r="DE192" s="338"/>
      <c r="DF192" s="338"/>
      <c r="DG192" s="338"/>
      <c r="DH192" s="338"/>
      <c r="DI192" s="338"/>
      <c r="DJ192" s="338"/>
      <c r="DK192" s="338"/>
      <c r="DL192" s="338"/>
      <c r="DM192" s="338"/>
      <c r="DN192" s="338"/>
      <c r="DO192" s="338"/>
      <c r="DP192" s="338"/>
      <c r="DQ192" s="338"/>
      <c r="DR192" s="338"/>
      <c r="DS192" s="338"/>
      <c r="DT192" s="338"/>
      <c r="DU192" s="338"/>
      <c r="DV192" s="338"/>
      <c r="DW192" s="338"/>
      <c r="DX192" s="338"/>
      <c r="DY192" s="338"/>
    </row>
    <row r="193" spans="2:129">
      <c r="B193" s="338"/>
      <c r="C193" s="338"/>
      <c r="D193" s="338"/>
      <c r="E193" s="338"/>
      <c r="F193" s="338"/>
      <c r="G193" s="338"/>
      <c r="CH193" s="338"/>
      <c r="CI193" s="338"/>
      <c r="CJ193" s="338"/>
      <c r="CK193" s="338"/>
      <c r="CL193" s="338"/>
      <c r="CM193" s="338"/>
      <c r="CN193" s="338"/>
      <c r="CO193" s="338"/>
      <c r="CP193" s="338"/>
      <c r="CQ193" s="338"/>
      <c r="CR193" s="338"/>
      <c r="CS193" s="338"/>
      <c r="CT193" s="338"/>
      <c r="CU193" s="338"/>
      <c r="CV193" s="338"/>
      <c r="CW193" s="338"/>
      <c r="CX193" s="338"/>
      <c r="CY193" s="338"/>
      <c r="CZ193" s="338"/>
      <c r="DA193" s="338"/>
      <c r="DB193" s="338"/>
      <c r="DC193" s="338"/>
      <c r="DD193" s="338"/>
      <c r="DE193" s="338"/>
      <c r="DF193" s="338"/>
      <c r="DG193" s="338"/>
      <c r="DH193" s="338"/>
      <c r="DI193" s="338"/>
      <c r="DJ193" s="338"/>
      <c r="DK193" s="338"/>
      <c r="DL193" s="338"/>
      <c r="DM193" s="338"/>
      <c r="DN193" s="338"/>
      <c r="DO193" s="338"/>
      <c r="DP193" s="338"/>
      <c r="DQ193" s="338"/>
      <c r="DR193" s="338"/>
      <c r="DS193" s="338"/>
      <c r="DT193" s="338"/>
      <c r="DU193" s="338"/>
      <c r="DV193" s="338"/>
      <c r="DW193" s="338"/>
      <c r="DX193" s="338"/>
      <c r="DY193" s="338"/>
    </row>
    <row r="194" spans="2:129">
      <c r="B194" s="338"/>
      <c r="C194" s="338"/>
      <c r="D194" s="338"/>
      <c r="E194" s="338"/>
      <c r="F194" s="338"/>
      <c r="G194" s="338"/>
      <c r="CH194" s="338"/>
      <c r="CI194" s="338"/>
      <c r="CJ194" s="338"/>
      <c r="CK194" s="338"/>
      <c r="CL194" s="338"/>
      <c r="CM194" s="338"/>
      <c r="CN194" s="338"/>
      <c r="CO194" s="338"/>
      <c r="CP194" s="338"/>
      <c r="CQ194" s="338"/>
      <c r="CR194" s="338"/>
      <c r="CS194" s="338"/>
      <c r="CT194" s="338"/>
      <c r="CU194" s="338"/>
      <c r="CV194" s="338"/>
      <c r="CW194" s="338"/>
      <c r="CX194" s="338"/>
      <c r="CY194" s="338"/>
      <c r="CZ194" s="338"/>
      <c r="DA194" s="338"/>
      <c r="DB194" s="338"/>
      <c r="DC194" s="338"/>
      <c r="DD194" s="338"/>
      <c r="DE194" s="338"/>
      <c r="DF194" s="338"/>
      <c r="DG194" s="338"/>
      <c r="DH194" s="338"/>
      <c r="DI194" s="338"/>
      <c r="DJ194" s="338"/>
      <c r="DK194" s="338"/>
      <c r="DL194" s="338"/>
      <c r="DM194" s="338"/>
      <c r="DN194" s="338"/>
      <c r="DO194" s="338"/>
      <c r="DP194" s="338"/>
      <c r="DQ194" s="338"/>
      <c r="DR194" s="338"/>
      <c r="DS194" s="338"/>
      <c r="DT194" s="338"/>
      <c r="DU194" s="338"/>
      <c r="DV194" s="338"/>
      <c r="DW194" s="338"/>
      <c r="DX194" s="338"/>
      <c r="DY194" s="338"/>
    </row>
    <row r="195" spans="2:129">
      <c r="B195" s="338"/>
      <c r="C195" s="338"/>
      <c r="D195" s="338"/>
      <c r="E195" s="338"/>
      <c r="F195" s="338"/>
      <c r="G195" s="338"/>
      <c r="CH195" s="338"/>
      <c r="CI195" s="338"/>
      <c r="CJ195" s="338"/>
      <c r="CK195" s="338"/>
      <c r="CL195" s="338"/>
      <c r="CM195" s="338"/>
      <c r="CN195" s="338"/>
      <c r="CO195" s="338"/>
      <c r="CP195" s="338"/>
      <c r="CQ195" s="338"/>
      <c r="CR195" s="338"/>
      <c r="CS195" s="338"/>
      <c r="CT195" s="338"/>
      <c r="CU195" s="338"/>
      <c r="CV195" s="338"/>
      <c r="CW195" s="338"/>
      <c r="CX195" s="338"/>
      <c r="CY195" s="338"/>
      <c r="CZ195" s="338"/>
      <c r="DA195" s="338"/>
      <c r="DB195" s="338"/>
      <c r="DC195" s="338"/>
      <c r="DD195" s="338"/>
      <c r="DE195" s="338"/>
      <c r="DF195" s="338"/>
      <c r="DG195" s="338"/>
      <c r="DH195" s="338"/>
      <c r="DI195" s="338"/>
      <c r="DJ195" s="338"/>
      <c r="DK195" s="338"/>
      <c r="DL195" s="338"/>
      <c r="DM195" s="338"/>
      <c r="DN195" s="338"/>
      <c r="DO195" s="338"/>
      <c r="DP195" s="338"/>
      <c r="DQ195" s="338"/>
      <c r="DR195" s="338"/>
      <c r="DS195" s="338"/>
      <c r="DT195" s="338"/>
      <c r="DU195" s="338"/>
      <c r="DV195" s="338"/>
      <c r="DW195" s="338"/>
      <c r="DX195" s="338"/>
      <c r="DY195" s="338"/>
    </row>
    <row r="196" spans="2:129">
      <c r="B196" s="338"/>
      <c r="C196" s="338"/>
      <c r="D196" s="338"/>
      <c r="E196" s="338"/>
      <c r="F196" s="338"/>
      <c r="G196" s="338"/>
      <c r="CH196" s="338"/>
      <c r="CI196" s="338"/>
      <c r="CJ196" s="338"/>
      <c r="CK196" s="338"/>
      <c r="CL196" s="338"/>
      <c r="CM196" s="338"/>
      <c r="CN196" s="338"/>
      <c r="CO196" s="338"/>
      <c r="CP196" s="338"/>
      <c r="CQ196" s="338"/>
      <c r="CR196" s="338"/>
      <c r="CS196" s="338"/>
      <c r="CT196" s="338"/>
      <c r="CU196" s="338"/>
      <c r="CV196" s="338"/>
      <c r="CW196" s="338"/>
      <c r="CX196" s="338"/>
      <c r="CY196" s="338"/>
      <c r="CZ196" s="338"/>
      <c r="DA196" s="338"/>
      <c r="DB196" s="338"/>
      <c r="DC196" s="338"/>
      <c r="DD196" s="338"/>
      <c r="DE196" s="338"/>
      <c r="DF196" s="338"/>
      <c r="DG196" s="338"/>
      <c r="DH196" s="338"/>
      <c r="DI196" s="338"/>
      <c r="DJ196" s="338"/>
      <c r="DK196" s="338"/>
      <c r="DL196" s="338"/>
      <c r="DM196" s="338"/>
      <c r="DN196" s="338"/>
      <c r="DO196" s="338"/>
      <c r="DP196" s="338"/>
      <c r="DQ196" s="338"/>
      <c r="DR196" s="338"/>
      <c r="DS196" s="338"/>
      <c r="DT196" s="338"/>
      <c r="DU196" s="338"/>
      <c r="DV196" s="338"/>
      <c r="DW196" s="338"/>
      <c r="DX196" s="338"/>
      <c r="DY196" s="338"/>
    </row>
    <row r="197" spans="2:129">
      <c r="B197" s="338"/>
      <c r="C197" s="338"/>
      <c r="D197" s="338"/>
      <c r="E197" s="338"/>
      <c r="F197" s="338"/>
      <c r="G197" s="338"/>
      <c r="CH197" s="338"/>
      <c r="CI197" s="338"/>
      <c r="CJ197" s="338"/>
      <c r="CK197" s="338"/>
      <c r="CL197" s="338"/>
      <c r="CM197" s="338"/>
      <c r="CN197" s="338"/>
      <c r="CO197" s="338"/>
      <c r="CP197" s="338"/>
      <c r="CQ197" s="338"/>
      <c r="CR197" s="338"/>
      <c r="CS197" s="338"/>
      <c r="CT197" s="338"/>
      <c r="CU197" s="338"/>
      <c r="CV197" s="338"/>
      <c r="CW197" s="338"/>
      <c r="CX197" s="338"/>
      <c r="CY197" s="338"/>
      <c r="CZ197" s="338"/>
      <c r="DA197" s="338"/>
      <c r="DB197" s="338"/>
      <c r="DC197" s="338"/>
      <c r="DD197" s="338"/>
      <c r="DE197" s="338"/>
      <c r="DF197" s="338"/>
      <c r="DG197" s="338"/>
      <c r="DH197" s="338"/>
      <c r="DI197" s="338"/>
      <c r="DJ197" s="338"/>
      <c r="DK197" s="338"/>
      <c r="DL197" s="338"/>
      <c r="DM197" s="338"/>
      <c r="DN197" s="338"/>
      <c r="DO197" s="338"/>
      <c r="DP197" s="338"/>
      <c r="DQ197" s="338"/>
      <c r="DR197" s="338"/>
      <c r="DS197" s="338"/>
      <c r="DT197" s="338"/>
      <c r="DU197" s="338"/>
      <c r="DV197" s="338"/>
      <c r="DW197" s="338"/>
      <c r="DX197" s="338"/>
      <c r="DY197" s="338"/>
    </row>
    <row r="198" spans="2:129">
      <c r="B198" s="338"/>
      <c r="C198" s="338"/>
      <c r="D198" s="338"/>
      <c r="E198" s="338"/>
      <c r="F198" s="338"/>
      <c r="G198" s="338"/>
      <c r="CH198" s="338"/>
      <c r="CI198" s="338"/>
      <c r="CJ198" s="338"/>
      <c r="CK198" s="338"/>
      <c r="CL198" s="338"/>
      <c r="CM198" s="338"/>
      <c r="CN198" s="338"/>
      <c r="CO198" s="338"/>
      <c r="CP198" s="338"/>
      <c r="CQ198" s="338"/>
      <c r="CR198" s="338"/>
      <c r="CS198" s="338"/>
      <c r="CT198" s="338"/>
      <c r="CU198" s="338"/>
      <c r="CV198" s="338"/>
      <c r="CW198" s="338"/>
      <c r="CX198" s="338"/>
      <c r="CY198" s="338"/>
      <c r="CZ198" s="338"/>
      <c r="DA198" s="338"/>
      <c r="DB198" s="338"/>
      <c r="DC198" s="338"/>
      <c r="DD198" s="338"/>
      <c r="DE198" s="338"/>
      <c r="DF198" s="338"/>
      <c r="DG198" s="338"/>
      <c r="DH198" s="338"/>
      <c r="DI198" s="338"/>
      <c r="DJ198" s="338"/>
      <c r="DK198" s="338"/>
      <c r="DL198" s="338"/>
      <c r="DM198" s="338"/>
      <c r="DN198" s="338"/>
      <c r="DO198" s="338"/>
      <c r="DP198" s="338"/>
      <c r="DQ198" s="338"/>
      <c r="DR198" s="338"/>
      <c r="DS198" s="338"/>
      <c r="DT198" s="338"/>
      <c r="DU198" s="338"/>
      <c r="DV198" s="338"/>
      <c r="DW198" s="338"/>
      <c r="DX198" s="338"/>
      <c r="DY198" s="338"/>
    </row>
    <row r="199" spans="2:129">
      <c r="B199" s="338"/>
      <c r="C199" s="338"/>
      <c r="D199" s="338"/>
      <c r="E199" s="338"/>
      <c r="F199" s="338"/>
      <c r="G199" s="338"/>
      <c r="CH199" s="338"/>
      <c r="CI199" s="338"/>
      <c r="CJ199" s="338"/>
      <c r="CK199" s="338"/>
      <c r="CL199" s="338"/>
      <c r="CM199" s="338"/>
      <c r="CN199" s="338"/>
      <c r="CO199" s="338"/>
      <c r="CP199" s="338"/>
      <c r="CQ199" s="338"/>
      <c r="CR199" s="338"/>
      <c r="CS199" s="338"/>
      <c r="CT199" s="338"/>
      <c r="CU199" s="338"/>
      <c r="CV199" s="338"/>
      <c r="CW199" s="338"/>
      <c r="CX199" s="338"/>
      <c r="CY199" s="338"/>
      <c r="CZ199" s="338"/>
      <c r="DA199" s="338"/>
      <c r="DB199" s="338"/>
      <c r="DC199" s="338"/>
      <c r="DD199" s="338"/>
      <c r="DE199" s="338"/>
      <c r="DF199" s="338"/>
      <c r="DG199" s="338"/>
      <c r="DH199" s="338"/>
      <c r="DI199" s="338"/>
      <c r="DJ199" s="338"/>
      <c r="DK199" s="338"/>
      <c r="DL199" s="338"/>
      <c r="DM199" s="338"/>
      <c r="DN199" s="338"/>
      <c r="DO199" s="338"/>
      <c r="DP199" s="338"/>
      <c r="DQ199" s="338"/>
      <c r="DR199" s="338"/>
      <c r="DS199" s="338"/>
      <c r="DT199" s="338"/>
      <c r="DU199" s="338"/>
      <c r="DV199" s="338"/>
      <c r="DW199" s="338"/>
      <c r="DX199" s="338"/>
      <c r="DY199" s="338"/>
    </row>
    <row r="200" spans="2:129">
      <c r="B200" s="338"/>
      <c r="C200" s="338"/>
      <c r="D200" s="338"/>
      <c r="E200" s="338"/>
      <c r="F200" s="338"/>
      <c r="G200" s="338"/>
      <c r="CH200" s="338"/>
      <c r="CI200" s="338"/>
      <c r="CJ200" s="338"/>
      <c r="CK200" s="338"/>
      <c r="CL200" s="338"/>
      <c r="CM200" s="338"/>
      <c r="CN200" s="338"/>
      <c r="CO200" s="338"/>
      <c r="CP200" s="338"/>
      <c r="CQ200" s="338"/>
      <c r="CR200" s="338"/>
      <c r="CS200" s="338"/>
      <c r="CT200" s="338"/>
      <c r="CU200" s="338"/>
      <c r="CV200" s="338"/>
      <c r="CW200" s="338"/>
      <c r="CX200" s="338"/>
      <c r="CY200" s="338"/>
      <c r="CZ200" s="338"/>
      <c r="DA200" s="338"/>
      <c r="DB200" s="338"/>
      <c r="DC200" s="338"/>
      <c r="DD200" s="338"/>
      <c r="DE200" s="338"/>
      <c r="DF200" s="338"/>
      <c r="DG200" s="338"/>
      <c r="DH200" s="338"/>
      <c r="DI200" s="338"/>
      <c r="DJ200" s="338"/>
      <c r="DK200" s="338"/>
      <c r="DL200" s="338"/>
      <c r="DM200" s="338"/>
      <c r="DN200" s="338"/>
      <c r="DO200" s="338"/>
      <c r="DP200" s="338"/>
      <c r="DQ200" s="338"/>
      <c r="DR200" s="338"/>
      <c r="DS200" s="338"/>
      <c r="DT200" s="338"/>
      <c r="DU200" s="338"/>
      <c r="DV200" s="338"/>
      <c r="DW200" s="338"/>
      <c r="DX200" s="338"/>
      <c r="DY200" s="338"/>
    </row>
    <row r="201" spans="2:129">
      <c r="B201" s="338"/>
      <c r="C201" s="338"/>
      <c r="D201" s="338"/>
      <c r="E201" s="338"/>
      <c r="F201" s="338"/>
      <c r="G201" s="338"/>
      <c r="CH201" s="338"/>
      <c r="CI201" s="338"/>
      <c r="CJ201" s="338"/>
      <c r="CK201" s="338"/>
      <c r="CL201" s="338"/>
      <c r="CM201" s="338"/>
      <c r="CN201" s="338"/>
      <c r="CO201" s="338"/>
      <c r="CP201" s="338"/>
      <c r="CQ201" s="338"/>
      <c r="CR201" s="338"/>
      <c r="CS201" s="338"/>
      <c r="CT201" s="338"/>
      <c r="CU201" s="338"/>
      <c r="CV201" s="338"/>
      <c r="CW201" s="338"/>
      <c r="CX201" s="338"/>
      <c r="CY201" s="338"/>
      <c r="CZ201" s="338"/>
      <c r="DA201" s="338"/>
      <c r="DB201" s="338"/>
      <c r="DC201" s="338"/>
      <c r="DD201" s="338"/>
      <c r="DE201" s="338"/>
      <c r="DF201" s="338"/>
      <c r="DG201" s="338"/>
      <c r="DH201" s="338"/>
      <c r="DI201" s="338"/>
      <c r="DJ201" s="338"/>
      <c r="DK201" s="338"/>
      <c r="DL201" s="338"/>
      <c r="DM201" s="338"/>
      <c r="DN201" s="338"/>
      <c r="DO201" s="338"/>
      <c r="DP201" s="338"/>
      <c r="DQ201" s="338"/>
      <c r="DR201" s="338"/>
      <c r="DS201" s="338"/>
      <c r="DT201" s="338"/>
      <c r="DU201" s="338"/>
      <c r="DV201" s="338"/>
      <c r="DW201" s="338"/>
      <c r="DX201" s="338"/>
      <c r="DY201" s="338"/>
    </row>
    <row r="202" spans="2:129">
      <c r="B202" s="338"/>
      <c r="C202" s="338"/>
      <c r="D202" s="338"/>
      <c r="E202" s="338"/>
      <c r="F202" s="338"/>
      <c r="G202" s="338"/>
      <c r="CH202" s="338"/>
      <c r="CI202" s="338"/>
      <c r="CJ202" s="338"/>
      <c r="CK202" s="338"/>
      <c r="CL202" s="338"/>
      <c r="CM202" s="338"/>
      <c r="CN202" s="338"/>
      <c r="CO202" s="338"/>
      <c r="CP202" s="338"/>
      <c r="CQ202" s="338"/>
      <c r="CR202" s="338"/>
      <c r="CS202" s="338"/>
      <c r="CT202" s="338"/>
      <c r="CU202" s="338"/>
      <c r="CV202" s="338"/>
      <c r="CW202" s="338"/>
      <c r="CX202" s="338"/>
      <c r="CY202" s="338"/>
      <c r="CZ202" s="338"/>
      <c r="DA202" s="338"/>
      <c r="DB202" s="338"/>
      <c r="DC202" s="338"/>
      <c r="DD202" s="338"/>
      <c r="DE202" s="338"/>
      <c r="DF202" s="338"/>
      <c r="DG202" s="338"/>
      <c r="DH202" s="338"/>
      <c r="DI202" s="338"/>
      <c r="DJ202" s="338"/>
      <c r="DK202" s="338"/>
      <c r="DL202" s="338"/>
      <c r="DM202" s="338"/>
      <c r="DN202" s="338"/>
      <c r="DO202" s="338"/>
      <c r="DP202" s="338"/>
      <c r="DQ202" s="338"/>
      <c r="DR202" s="338"/>
      <c r="DS202" s="338"/>
      <c r="DT202" s="338"/>
      <c r="DU202" s="338"/>
      <c r="DV202" s="338"/>
      <c r="DW202" s="338"/>
      <c r="DX202" s="338"/>
      <c r="DY202" s="338"/>
    </row>
    <row r="203" spans="2:129">
      <c r="B203" s="338"/>
      <c r="C203" s="338"/>
      <c r="D203" s="338"/>
      <c r="E203" s="338"/>
      <c r="F203" s="338"/>
      <c r="G203" s="338"/>
      <c r="CH203" s="338"/>
      <c r="CI203" s="338"/>
      <c r="CJ203" s="338"/>
      <c r="CK203" s="338"/>
      <c r="CL203" s="338"/>
      <c r="CM203" s="338"/>
      <c r="CN203" s="338"/>
      <c r="CO203" s="338"/>
      <c r="CP203" s="338"/>
      <c r="CQ203" s="338"/>
      <c r="CR203" s="338"/>
      <c r="CS203" s="338"/>
      <c r="CT203" s="338"/>
      <c r="CU203" s="338"/>
      <c r="CV203" s="338"/>
      <c r="CW203" s="338"/>
      <c r="CX203" s="338"/>
      <c r="CY203" s="338"/>
      <c r="CZ203" s="338"/>
      <c r="DA203" s="338"/>
      <c r="DB203" s="338"/>
      <c r="DC203" s="338"/>
      <c r="DD203" s="338"/>
      <c r="DE203" s="338"/>
      <c r="DF203" s="338"/>
      <c r="DG203" s="338"/>
      <c r="DH203" s="338"/>
      <c r="DI203" s="338"/>
      <c r="DJ203" s="338"/>
      <c r="DK203" s="338"/>
      <c r="DL203" s="338"/>
      <c r="DM203" s="338"/>
      <c r="DN203" s="338"/>
      <c r="DO203" s="338"/>
      <c r="DP203" s="338"/>
      <c r="DQ203" s="338"/>
      <c r="DR203" s="338"/>
      <c r="DS203" s="338"/>
      <c r="DT203" s="338"/>
      <c r="DU203" s="338"/>
      <c r="DV203" s="338"/>
      <c r="DW203" s="338"/>
      <c r="DX203" s="338"/>
      <c r="DY203" s="338"/>
    </row>
    <row r="204" spans="2:129">
      <c r="B204" s="338"/>
      <c r="C204" s="338"/>
      <c r="D204" s="338"/>
      <c r="E204" s="338"/>
      <c r="F204" s="338"/>
      <c r="G204" s="338"/>
      <c r="CH204" s="338"/>
      <c r="CI204" s="338"/>
      <c r="CJ204" s="338"/>
      <c r="CK204" s="338"/>
      <c r="CL204" s="338"/>
      <c r="CM204" s="338"/>
      <c r="CN204" s="338"/>
      <c r="CO204" s="338"/>
      <c r="CP204" s="338"/>
      <c r="CQ204" s="338"/>
      <c r="CR204" s="338"/>
      <c r="CS204" s="338"/>
      <c r="CT204" s="338"/>
      <c r="CU204" s="338"/>
      <c r="CV204" s="338"/>
      <c r="CW204" s="338"/>
      <c r="CX204" s="338"/>
      <c r="CY204" s="338"/>
      <c r="CZ204" s="338"/>
      <c r="DA204" s="338"/>
      <c r="DB204" s="338"/>
      <c r="DC204" s="338"/>
      <c r="DD204" s="338"/>
      <c r="DE204" s="338"/>
      <c r="DF204" s="338"/>
      <c r="DG204" s="338"/>
      <c r="DH204" s="338"/>
      <c r="DI204" s="338"/>
      <c r="DJ204" s="338"/>
      <c r="DK204" s="338"/>
      <c r="DL204" s="338"/>
      <c r="DM204" s="338"/>
      <c r="DN204" s="338"/>
      <c r="DO204" s="338"/>
      <c r="DP204" s="338"/>
      <c r="DQ204" s="338"/>
      <c r="DR204" s="338"/>
      <c r="DS204" s="338"/>
      <c r="DT204" s="338"/>
      <c r="DU204" s="338"/>
      <c r="DV204" s="338"/>
      <c r="DW204" s="338"/>
      <c r="DX204" s="338"/>
      <c r="DY204" s="338"/>
    </row>
    <row r="205" spans="2:129">
      <c r="B205" s="338"/>
      <c r="C205" s="338"/>
      <c r="D205" s="338"/>
      <c r="E205" s="338"/>
      <c r="F205" s="338"/>
      <c r="G205" s="338"/>
      <c r="CH205" s="338"/>
      <c r="CI205" s="338"/>
      <c r="CJ205" s="338"/>
      <c r="CK205" s="338"/>
      <c r="CL205" s="338"/>
      <c r="CM205" s="338"/>
      <c r="CN205" s="338"/>
      <c r="CO205" s="338"/>
      <c r="CP205" s="338"/>
      <c r="CQ205" s="338"/>
      <c r="CR205" s="338"/>
      <c r="CS205" s="338"/>
      <c r="CT205" s="338"/>
      <c r="CU205" s="338"/>
      <c r="CV205" s="338"/>
      <c r="CW205" s="338"/>
      <c r="CX205" s="338"/>
      <c r="CY205" s="338"/>
      <c r="CZ205" s="338"/>
      <c r="DA205" s="338"/>
      <c r="DB205" s="338"/>
      <c r="DC205" s="338"/>
      <c r="DD205" s="338"/>
      <c r="DE205" s="338"/>
      <c r="DF205" s="338"/>
      <c r="DG205" s="338"/>
      <c r="DH205" s="338"/>
      <c r="DI205" s="338"/>
      <c r="DJ205" s="338"/>
      <c r="DK205" s="338"/>
      <c r="DL205" s="338"/>
      <c r="DM205" s="338"/>
      <c r="DN205" s="338"/>
      <c r="DO205" s="338"/>
      <c r="DP205" s="338"/>
      <c r="DQ205" s="338"/>
      <c r="DR205" s="338"/>
      <c r="DS205" s="338"/>
      <c r="DT205" s="338"/>
      <c r="DU205" s="338"/>
      <c r="DV205" s="338"/>
      <c r="DW205" s="338"/>
      <c r="DX205" s="338"/>
      <c r="DY205" s="338"/>
    </row>
    <row r="206" spans="2:129">
      <c r="B206" s="338"/>
      <c r="C206" s="338"/>
      <c r="D206" s="338"/>
      <c r="E206" s="338"/>
      <c r="F206" s="338"/>
      <c r="G206" s="338"/>
      <c r="CH206" s="338"/>
      <c r="CI206" s="338"/>
      <c r="CJ206" s="338"/>
      <c r="CK206" s="338"/>
      <c r="CL206" s="338"/>
      <c r="CM206" s="338"/>
      <c r="CN206" s="338"/>
      <c r="CO206" s="338"/>
      <c r="CP206" s="338"/>
      <c r="CQ206" s="338"/>
      <c r="CR206" s="338"/>
      <c r="CS206" s="338"/>
      <c r="CT206" s="338"/>
      <c r="CU206" s="338"/>
      <c r="CV206" s="338"/>
      <c r="CW206" s="338"/>
      <c r="CX206" s="338"/>
      <c r="CY206" s="338"/>
      <c r="CZ206" s="338"/>
      <c r="DA206" s="338"/>
      <c r="DB206" s="338"/>
      <c r="DC206" s="338"/>
      <c r="DD206" s="338"/>
      <c r="DE206" s="338"/>
      <c r="DF206" s="338"/>
      <c r="DG206" s="338"/>
      <c r="DH206" s="338"/>
      <c r="DI206" s="338"/>
      <c r="DJ206" s="338"/>
      <c r="DK206" s="338"/>
      <c r="DL206" s="338"/>
      <c r="DM206" s="338"/>
      <c r="DN206" s="338"/>
      <c r="DO206" s="338"/>
      <c r="DP206" s="338"/>
      <c r="DQ206" s="338"/>
      <c r="DR206" s="338"/>
      <c r="DS206" s="338"/>
      <c r="DT206" s="338"/>
      <c r="DU206" s="338"/>
      <c r="DV206" s="338"/>
      <c r="DW206" s="338"/>
      <c r="DX206" s="338"/>
      <c r="DY206" s="338"/>
    </row>
    <row r="207" spans="2:129">
      <c r="B207" s="338"/>
      <c r="C207" s="338"/>
      <c r="D207" s="338"/>
      <c r="E207" s="338"/>
      <c r="F207" s="338"/>
      <c r="G207" s="338"/>
      <c r="CH207" s="338"/>
      <c r="CI207" s="338"/>
      <c r="CJ207" s="338"/>
      <c r="CK207" s="338"/>
      <c r="CL207" s="338"/>
      <c r="CM207" s="338"/>
      <c r="CN207" s="338"/>
      <c r="CO207" s="338"/>
      <c r="CP207" s="338"/>
      <c r="CQ207" s="338"/>
      <c r="CR207" s="338"/>
      <c r="CS207" s="338"/>
      <c r="CT207" s="338"/>
      <c r="CU207" s="338"/>
      <c r="CV207" s="338"/>
      <c r="CW207" s="338"/>
      <c r="CX207" s="338"/>
      <c r="CY207" s="338"/>
      <c r="CZ207" s="338"/>
      <c r="DA207" s="338"/>
      <c r="DB207" s="338"/>
      <c r="DC207" s="338"/>
      <c r="DD207" s="338"/>
      <c r="DE207" s="338"/>
      <c r="DF207" s="338"/>
      <c r="DG207" s="338"/>
      <c r="DH207" s="338"/>
      <c r="DI207" s="338"/>
      <c r="DJ207" s="338"/>
      <c r="DK207" s="338"/>
      <c r="DL207" s="338"/>
      <c r="DM207" s="338"/>
      <c r="DN207" s="338"/>
      <c r="DO207" s="338"/>
      <c r="DP207" s="338"/>
      <c r="DQ207" s="338"/>
      <c r="DR207" s="338"/>
      <c r="DS207" s="338"/>
      <c r="DT207" s="338"/>
      <c r="DU207" s="338"/>
      <c r="DV207" s="338"/>
      <c r="DW207" s="338"/>
      <c r="DX207" s="338"/>
      <c r="DY207" s="338"/>
    </row>
    <row r="208" spans="2:129">
      <c r="B208" s="338"/>
      <c r="C208" s="338"/>
      <c r="D208" s="338"/>
      <c r="E208" s="338"/>
      <c r="F208" s="338"/>
      <c r="G208" s="338"/>
      <c r="CH208" s="338"/>
      <c r="CI208" s="338"/>
      <c r="CJ208" s="338"/>
      <c r="CK208" s="338"/>
      <c r="CL208" s="338"/>
      <c r="CM208" s="338"/>
      <c r="CN208" s="338"/>
      <c r="CO208" s="338"/>
      <c r="CP208" s="338"/>
      <c r="CQ208" s="338"/>
      <c r="CR208" s="338"/>
      <c r="CS208" s="338"/>
      <c r="CT208" s="338"/>
      <c r="CU208" s="338"/>
      <c r="CV208" s="338"/>
      <c r="CW208" s="338"/>
      <c r="CX208" s="338"/>
      <c r="CY208" s="338"/>
      <c r="CZ208" s="338"/>
      <c r="DA208" s="338"/>
      <c r="DB208" s="338"/>
      <c r="DC208" s="338"/>
      <c r="DD208" s="338"/>
      <c r="DE208" s="338"/>
      <c r="DF208" s="338"/>
      <c r="DG208" s="338"/>
      <c r="DH208" s="338"/>
      <c r="DI208" s="338"/>
      <c r="DJ208" s="338"/>
      <c r="DK208" s="338"/>
      <c r="DL208" s="338"/>
      <c r="DM208" s="338"/>
      <c r="DN208" s="338"/>
      <c r="DO208" s="338"/>
      <c r="DP208" s="338"/>
      <c r="DQ208" s="338"/>
      <c r="DR208" s="338"/>
      <c r="DS208" s="338"/>
      <c r="DT208" s="338"/>
      <c r="DU208" s="338"/>
      <c r="DV208" s="338"/>
      <c r="DW208" s="338"/>
      <c r="DX208" s="338"/>
      <c r="DY208" s="338"/>
    </row>
    <row r="209" spans="2:129">
      <c r="B209" s="338"/>
      <c r="C209" s="338"/>
      <c r="D209" s="338"/>
      <c r="E209" s="338"/>
      <c r="F209" s="338"/>
      <c r="G209" s="338"/>
      <c r="CH209" s="338"/>
      <c r="CI209" s="338"/>
      <c r="CJ209" s="338"/>
      <c r="CK209" s="338"/>
      <c r="CL209" s="338"/>
      <c r="CM209" s="338"/>
      <c r="CN209" s="338"/>
      <c r="CO209" s="338"/>
      <c r="CP209" s="338"/>
      <c r="CQ209" s="338"/>
      <c r="CR209" s="338"/>
      <c r="CS209" s="338"/>
      <c r="CT209" s="338"/>
      <c r="CU209" s="338"/>
      <c r="CV209" s="338"/>
      <c r="CW209" s="338"/>
      <c r="CX209" s="338"/>
      <c r="CY209" s="338"/>
      <c r="CZ209" s="338"/>
      <c r="DA209" s="338"/>
      <c r="DB209" s="338"/>
      <c r="DC209" s="338"/>
      <c r="DD209" s="338"/>
      <c r="DE209" s="338"/>
      <c r="DF209" s="338"/>
      <c r="DG209" s="338"/>
      <c r="DH209" s="338"/>
      <c r="DI209" s="338"/>
      <c r="DJ209" s="338"/>
      <c r="DK209" s="338"/>
      <c r="DL209" s="338"/>
      <c r="DM209" s="338"/>
      <c r="DN209" s="338"/>
      <c r="DO209" s="338"/>
      <c r="DP209" s="338"/>
      <c r="DQ209" s="338"/>
      <c r="DR209" s="338"/>
      <c r="DS209" s="338"/>
      <c r="DT209" s="338"/>
      <c r="DU209" s="338"/>
      <c r="DV209" s="338"/>
      <c r="DW209" s="338"/>
      <c r="DX209" s="338"/>
      <c r="DY209" s="338"/>
    </row>
    <row r="210" spans="2:129">
      <c r="B210" s="338"/>
      <c r="C210" s="338"/>
      <c r="D210" s="338"/>
      <c r="E210" s="338"/>
      <c r="F210" s="338"/>
      <c r="G210" s="338"/>
      <c r="CH210" s="338"/>
      <c r="CI210" s="338"/>
      <c r="CJ210" s="338"/>
      <c r="CK210" s="338"/>
      <c r="CL210" s="338"/>
      <c r="CM210" s="338"/>
      <c r="CN210" s="338"/>
      <c r="CO210" s="338"/>
      <c r="CP210" s="338"/>
      <c r="CQ210" s="338"/>
      <c r="CR210" s="338"/>
      <c r="CS210" s="338"/>
      <c r="CT210" s="338"/>
      <c r="CU210" s="338"/>
      <c r="CV210" s="338"/>
      <c r="CW210" s="338"/>
      <c r="CX210" s="338"/>
      <c r="CY210" s="338"/>
      <c r="CZ210" s="338"/>
      <c r="DA210" s="338"/>
      <c r="DB210" s="338"/>
      <c r="DC210" s="338"/>
      <c r="DD210" s="338"/>
      <c r="DE210" s="338"/>
      <c r="DF210" s="338"/>
      <c r="DG210" s="338"/>
      <c r="DH210" s="338"/>
      <c r="DI210" s="338"/>
      <c r="DJ210" s="338"/>
      <c r="DK210" s="338"/>
      <c r="DL210" s="338"/>
      <c r="DM210" s="338"/>
      <c r="DN210" s="338"/>
      <c r="DO210" s="338"/>
      <c r="DP210" s="338"/>
      <c r="DQ210" s="338"/>
      <c r="DR210" s="338"/>
      <c r="DS210" s="338"/>
      <c r="DT210" s="338"/>
      <c r="DU210" s="338"/>
      <c r="DV210" s="338"/>
      <c r="DW210" s="338"/>
      <c r="DX210" s="338"/>
      <c r="DY210" s="338"/>
    </row>
    <row r="211" spans="2:129">
      <c r="B211" s="338"/>
      <c r="C211" s="338"/>
      <c r="D211" s="338"/>
      <c r="E211" s="338"/>
      <c r="F211" s="338"/>
      <c r="G211" s="338"/>
      <c r="CH211" s="338"/>
      <c r="CI211" s="338"/>
      <c r="CJ211" s="338"/>
      <c r="CK211" s="338"/>
      <c r="CL211" s="338"/>
      <c r="CM211" s="338"/>
      <c r="CN211" s="338"/>
      <c r="CO211" s="338"/>
      <c r="CP211" s="338"/>
      <c r="CQ211" s="338"/>
      <c r="CR211" s="338"/>
      <c r="CS211" s="338"/>
      <c r="CT211" s="338"/>
      <c r="CU211" s="338"/>
      <c r="CV211" s="338"/>
      <c r="CW211" s="338"/>
      <c r="CX211" s="338"/>
      <c r="CY211" s="338"/>
      <c r="CZ211" s="338"/>
      <c r="DA211" s="338"/>
      <c r="DB211" s="338"/>
      <c r="DC211" s="338"/>
      <c r="DD211" s="338"/>
      <c r="DE211" s="338"/>
      <c r="DF211" s="338"/>
      <c r="DG211" s="338"/>
      <c r="DH211" s="338"/>
      <c r="DI211" s="338"/>
      <c r="DJ211" s="338"/>
      <c r="DK211" s="338"/>
      <c r="DL211" s="338"/>
      <c r="DM211" s="338"/>
      <c r="DN211" s="338"/>
      <c r="DO211" s="338"/>
      <c r="DP211" s="338"/>
      <c r="DQ211" s="338"/>
      <c r="DR211" s="338"/>
      <c r="DS211" s="338"/>
      <c r="DT211" s="338"/>
      <c r="DU211" s="338"/>
      <c r="DV211" s="338"/>
      <c r="DW211" s="338"/>
      <c r="DX211" s="338"/>
      <c r="DY211" s="338"/>
    </row>
    <row r="212" spans="2:129">
      <c r="B212" s="338"/>
      <c r="C212" s="338"/>
      <c r="D212" s="338"/>
      <c r="E212" s="338"/>
      <c r="F212" s="338"/>
      <c r="G212" s="338"/>
      <c r="CH212" s="338"/>
      <c r="CI212" s="338"/>
      <c r="CJ212" s="338"/>
      <c r="CK212" s="338"/>
      <c r="CL212" s="338"/>
      <c r="CM212" s="338"/>
      <c r="CN212" s="338"/>
      <c r="CO212" s="338"/>
      <c r="CP212" s="338"/>
      <c r="CQ212" s="338"/>
      <c r="CR212" s="338"/>
      <c r="CS212" s="338"/>
      <c r="CT212" s="338"/>
      <c r="CU212" s="338"/>
      <c r="CV212" s="338"/>
      <c r="CW212" s="338"/>
      <c r="CX212" s="338"/>
      <c r="CY212" s="338"/>
      <c r="CZ212" s="338"/>
      <c r="DA212" s="338"/>
      <c r="DB212" s="338"/>
      <c r="DC212" s="338"/>
      <c r="DD212" s="338"/>
      <c r="DE212" s="338"/>
      <c r="DF212" s="338"/>
      <c r="DG212" s="338"/>
      <c r="DH212" s="338"/>
      <c r="DI212" s="338"/>
      <c r="DJ212" s="338"/>
      <c r="DK212" s="338"/>
      <c r="DL212" s="338"/>
      <c r="DM212" s="338"/>
      <c r="DN212" s="338"/>
      <c r="DO212" s="338"/>
      <c r="DP212" s="338"/>
      <c r="DQ212" s="338"/>
      <c r="DR212" s="338"/>
      <c r="DS212" s="338"/>
      <c r="DT212" s="338"/>
      <c r="DU212" s="338"/>
      <c r="DV212" s="338"/>
      <c r="DW212" s="338"/>
      <c r="DX212" s="338"/>
      <c r="DY212" s="338"/>
    </row>
    <row r="213" spans="2:129">
      <c r="B213" s="338"/>
      <c r="C213" s="338"/>
      <c r="D213" s="338"/>
      <c r="E213" s="338"/>
      <c r="F213" s="338"/>
      <c r="G213" s="338"/>
      <c r="CH213" s="338"/>
      <c r="CI213" s="338"/>
      <c r="CJ213" s="338"/>
      <c r="CK213" s="338"/>
      <c r="CL213" s="338"/>
      <c r="CM213" s="338"/>
      <c r="CN213" s="338"/>
      <c r="CO213" s="338"/>
      <c r="CP213" s="338"/>
      <c r="CQ213" s="338"/>
      <c r="CR213" s="338"/>
      <c r="CS213" s="338"/>
      <c r="CT213" s="338"/>
      <c r="CU213" s="338"/>
      <c r="CV213" s="338"/>
      <c r="CW213" s="338"/>
      <c r="CX213" s="338"/>
      <c r="CY213" s="338"/>
      <c r="CZ213" s="338"/>
      <c r="DA213" s="338"/>
      <c r="DB213" s="338"/>
      <c r="DC213" s="338"/>
      <c r="DD213" s="338"/>
      <c r="DE213" s="338"/>
      <c r="DF213" s="338"/>
      <c r="DG213" s="338"/>
      <c r="DH213" s="338"/>
      <c r="DI213" s="338"/>
      <c r="DJ213" s="338"/>
      <c r="DK213" s="338"/>
      <c r="DL213" s="338"/>
      <c r="DM213" s="338"/>
      <c r="DN213" s="338"/>
      <c r="DO213" s="338"/>
      <c r="DP213" s="338"/>
      <c r="DQ213" s="338"/>
      <c r="DR213" s="338"/>
      <c r="DS213" s="338"/>
      <c r="DT213" s="338"/>
      <c r="DU213" s="338"/>
      <c r="DV213" s="338"/>
      <c r="DW213" s="338"/>
      <c r="DX213" s="338"/>
      <c r="DY213" s="338"/>
    </row>
    <row r="214" spans="2:129">
      <c r="B214" s="338"/>
      <c r="C214" s="338"/>
      <c r="D214" s="338"/>
      <c r="E214" s="338"/>
      <c r="F214" s="338"/>
      <c r="G214" s="338"/>
      <c r="CH214" s="338"/>
      <c r="CI214" s="338"/>
      <c r="CJ214" s="338"/>
      <c r="CK214" s="338"/>
      <c r="CL214" s="338"/>
      <c r="CM214" s="338"/>
      <c r="CN214" s="338"/>
      <c r="CO214" s="338"/>
      <c r="CP214" s="338"/>
      <c r="CQ214" s="338"/>
      <c r="CR214" s="338"/>
      <c r="CS214" s="338"/>
      <c r="CT214" s="338"/>
      <c r="CU214" s="338"/>
      <c r="CV214" s="338"/>
      <c r="CW214" s="338"/>
      <c r="CX214" s="338"/>
      <c r="CY214" s="338"/>
      <c r="CZ214" s="338"/>
      <c r="DA214" s="338"/>
      <c r="DB214" s="338"/>
      <c r="DC214" s="338"/>
      <c r="DD214" s="338"/>
      <c r="DE214" s="338"/>
      <c r="DF214" s="338"/>
      <c r="DG214" s="338"/>
      <c r="DH214" s="338"/>
      <c r="DI214" s="338"/>
      <c r="DJ214" s="338"/>
      <c r="DK214" s="338"/>
      <c r="DL214" s="338"/>
      <c r="DM214" s="338"/>
      <c r="DN214" s="338"/>
      <c r="DO214" s="338"/>
      <c r="DP214" s="338"/>
      <c r="DQ214" s="338"/>
      <c r="DR214" s="338"/>
      <c r="DS214" s="338"/>
      <c r="DT214" s="338"/>
      <c r="DU214" s="338"/>
      <c r="DV214" s="338"/>
      <c r="DW214" s="338"/>
      <c r="DX214" s="338"/>
      <c r="DY214" s="338"/>
    </row>
    <row r="215" spans="2:129">
      <c r="B215" s="338"/>
      <c r="C215" s="338"/>
      <c r="D215" s="338"/>
      <c r="E215" s="338"/>
      <c r="F215" s="338"/>
      <c r="G215" s="338"/>
      <c r="CH215" s="338"/>
      <c r="CI215" s="338"/>
      <c r="CJ215" s="338"/>
      <c r="CK215" s="338"/>
      <c r="CL215" s="338"/>
      <c r="CM215" s="338"/>
      <c r="CN215" s="338"/>
      <c r="CO215" s="338"/>
      <c r="CP215" s="338"/>
      <c r="CQ215" s="338"/>
      <c r="CR215" s="338"/>
      <c r="CS215" s="338"/>
      <c r="CT215" s="338"/>
      <c r="CU215" s="338"/>
      <c r="CV215" s="338"/>
      <c r="CW215" s="338"/>
      <c r="CX215" s="338"/>
      <c r="CY215" s="338"/>
      <c r="CZ215" s="338"/>
      <c r="DA215" s="338"/>
      <c r="DB215" s="338"/>
      <c r="DC215" s="338"/>
      <c r="DD215" s="338"/>
      <c r="DE215" s="338"/>
      <c r="DF215" s="338"/>
      <c r="DG215" s="338"/>
      <c r="DH215" s="338"/>
      <c r="DI215" s="338"/>
      <c r="DJ215" s="338"/>
      <c r="DK215" s="338"/>
      <c r="DL215" s="338"/>
      <c r="DM215" s="338"/>
      <c r="DN215" s="338"/>
      <c r="DO215" s="338"/>
      <c r="DP215" s="338"/>
      <c r="DQ215" s="338"/>
      <c r="DR215" s="338"/>
      <c r="DS215" s="338"/>
      <c r="DT215" s="338"/>
      <c r="DU215" s="338"/>
      <c r="DV215" s="338"/>
      <c r="DW215" s="338"/>
      <c r="DX215" s="338"/>
      <c r="DY215" s="338"/>
    </row>
    <row r="216" spans="2:129">
      <c r="B216" s="338"/>
      <c r="C216" s="338"/>
      <c r="D216" s="338"/>
      <c r="E216" s="338"/>
      <c r="F216" s="338"/>
      <c r="G216" s="338"/>
      <c r="CH216" s="338"/>
      <c r="CI216" s="338"/>
      <c r="CJ216" s="338"/>
      <c r="CK216" s="338"/>
      <c r="CL216" s="338"/>
      <c r="CM216" s="338"/>
      <c r="CN216" s="338"/>
      <c r="CO216" s="338"/>
      <c r="CP216" s="338"/>
      <c r="CQ216" s="338"/>
      <c r="CR216" s="338"/>
      <c r="CS216" s="338"/>
      <c r="CT216" s="338"/>
      <c r="CU216" s="338"/>
      <c r="CV216" s="338"/>
      <c r="CW216" s="338"/>
      <c r="CX216" s="338"/>
      <c r="CY216" s="338"/>
      <c r="CZ216" s="338"/>
      <c r="DA216" s="338"/>
      <c r="DB216" s="338"/>
      <c r="DC216" s="338"/>
      <c r="DD216" s="338"/>
      <c r="DE216" s="338"/>
      <c r="DF216" s="338"/>
      <c r="DG216" s="338"/>
      <c r="DH216" s="338"/>
      <c r="DI216" s="338"/>
      <c r="DJ216" s="338"/>
      <c r="DK216" s="338"/>
      <c r="DL216" s="338"/>
      <c r="DM216" s="338"/>
      <c r="DN216" s="338"/>
      <c r="DO216" s="338"/>
      <c r="DP216" s="338"/>
      <c r="DQ216" s="338"/>
      <c r="DR216" s="338"/>
      <c r="DS216" s="338"/>
      <c r="DT216" s="338"/>
      <c r="DU216" s="338"/>
      <c r="DV216" s="338"/>
      <c r="DW216" s="338"/>
      <c r="DX216" s="338"/>
      <c r="DY216" s="338"/>
    </row>
    <row r="217" spans="2:129">
      <c r="B217" s="338"/>
      <c r="C217" s="338"/>
      <c r="D217" s="338"/>
      <c r="E217" s="338"/>
      <c r="F217" s="338"/>
      <c r="G217" s="338"/>
      <c r="CH217" s="338"/>
      <c r="CI217" s="338"/>
      <c r="CJ217" s="338"/>
      <c r="CK217" s="338"/>
      <c r="CL217" s="338"/>
      <c r="CM217" s="338"/>
      <c r="CN217" s="338"/>
      <c r="CO217" s="338"/>
      <c r="CP217" s="338"/>
      <c r="CQ217" s="338"/>
      <c r="CR217" s="338"/>
      <c r="CS217" s="338"/>
      <c r="CT217" s="338"/>
      <c r="CU217" s="338"/>
      <c r="CV217" s="338"/>
      <c r="CW217" s="338"/>
      <c r="CX217" s="338"/>
      <c r="CY217" s="338"/>
      <c r="CZ217" s="338"/>
      <c r="DA217" s="338"/>
      <c r="DB217" s="338"/>
      <c r="DC217" s="338"/>
      <c r="DD217" s="338"/>
      <c r="DE217" s="338"/>
      <c r="DF217" s="338"/>
      <c r="DG217" s="338"/>
      <c r="DH217" s="338"/>
      <c r="DI217" s="338"/>
      <c r="DJ217" s="338"/>
      <c r="DK217" s="338"/>
      <c r="DL217" s="338"/>
      <c r="DM217" s="338"/>
      <c r="DN217" s="338"/>
      <c r="DO217" s="338"/>
      <c r="DP217" s="338"/>
      <c r="DQ217" s="338"/>
      <c r="DR217" s="338"/>
      <c r="DS217" s="338"/>
      <c r="DT217" s="338"/>
      <c r="DU217" s="338"/>
      <c r="DV217" s="338"/>
      <c r="DW217" s="338"/>
      <c r="DX217" s="338"/>
      <c r="DY217" s="338"/>
    </row>
    <row r="218" spans="2:129">
      <c r="B218" s="338"/>
      <c r="C218" s="338"/>
      <c r="D218" s="338"/>
      <c r="E218" s="338"/>
      <c r="F218" s="338"/>
      <c r="G218" s="338"/>
      <c r="CH218" s="338"/>
      <c r="CI218" s="338"/>
      <c r="CJ218" s="338"/>
      <c r="CK218" s="338"/>
      <c r="CL218" s="338"/>
      <c r="CM218" s="338"/>
      <c r="CN218" s="338"/>
      <c r="CO218" s="338"/>
      <c r="CP218" s="338"/>
      <c r="CQ218" s="338"/>
      <c r="CR218" s="338"/>
      <c r="CS218" s="338"/>
      <c r="CT218" s="338"/>
      <c r="CU218" s="338"/>
      <c r="CV218" s="338"/>
      <c r="CW218" s="338"/>
      <c r="CX218" s="338"/>
      <c r="CY218" s="338"/>
      <c r="CZ218" s="338"/>
      <c r="DA218" s="338"/>
      <c r="DB218" s="338"/>
      <c r="DC218" s="338"/>
      <c r="DD218" s="338"/>
      <c r="DE218" s="338"/>
      <c r="DF218" s="338"/>
      <c r="DG218" s="338"/>
      <c r="DH218" s="338"/>
      <c r="DI218" s="338"/>
      <c r="DJ218" s="338"/>
      <c r="DK218" s="338"/>
      <c r="DL218" s="338"/>
      <c r="DM218" s="338"/>
      <c r="DN218" s="338"/>
      <c r="DO218" s="338"/>
      <c r="DP218" s="338"/>
      <c r="DQ218" s="338"/>
      <c r="DR218" s="338"/>
      <c r="DS218" s="338"/>
      <c r="DT218" s="338"/>
      <c r="DU218" s="338"/>
      <c r="DV218" s="338"/>
      <c r="DW218" s="338"/>
      <c r="DX218" s="338"/>
      <c r="DY218" s="338"/>
    </row>
    <row r="219" spans="2:129">
      <c r="B219" s="338"/>
      <c r="C219" s="338"/>
      <c r="D219" s="338"/>
      <c r="E219" s="338"/>
      <c r="F219" s="338"/>
      <c r="G219" s="338"/>
      <c r="CH219" s="338"/>
      <c r="CI219" s="338"/>
      <c r="CJ219" s="338"/>
      <c r="CK219" s="338"/>
      <c r="CL219" s="338"/>
      <c r="CM219" s="338"/>
      <c r="CN219" s="338"/>
      <c r="CO219" s="338"/>
      <c r="CP219" s="338"/>
      <c r="CQ219" s="338"/>
      <c r="CR219" s="338"/>
      <c r="CS219" s="338"/>
      <c r="CT219" s="338"/>
      <c r="CU219" s="338"/>
      <c r="CV219" s="338"/>
      <c r="CW219" s="338"/>
      <c r="CX219" s="338"/>
      <c r="CY219" s="338"/>
      <c r="CZ219" s="338"/>
      <c r="DA219" s="338"/>
      <c r="DB219" s="338"/>
      <c r="DC219" s="338"/>
      <c r="DD219" s="338"/>
      <c r="DE219" s="338"/>
      <c r="DF219" s="338"/>
      <c r="DG219" s="338"/>
      <c r="DH219" s="338"/>
      <c r="DI219" s="338"/>
      <c r="DJ219" s="338"/>
      <c r="DK219" s="338"/>
      <c r="DL219" s="338"/>
      <c r="DM219" s="338"/>
      <c r="DN219" s="338"/>
      <c r="DO219" s="338"/>
      <c r="DP219" s="338"/>
      <c r="DQ219" s="338"/>
      <c r="DR219" s="338"/>
      <c r="DS219" s="338"/>
      <c r="DT219" s="338"/>
      <c r="DU219" s="338"/>
      <c r="DV219" s="338"/>
      <c r="DW219" s="338"/>
      <c r="DX219" s="338"/>
      <c r="DY219" s="338"/>
    </row>
    <row r="220" spans="2:129">
      <c r="B220" s="338"/>
      <c r="C220" s="338"/>
      <c r="D220" s="338"/>
      <c r="E220" s="338"/>
      <c r="F220" s="338"/>
      <c r="G220" s="338"/>
      <c r="CH220" s="338"/>
      <c r="CI220" s="338"/>
      <c r="CJ220" s="338"/>
      <c r="CK220" s="338"/>
      <c r="CL220" s="338"/>
      <c r="CM220" s="338"/>
      <c r="CN220" s="338"/>
      <c r="CO220" s="338"/>
      <c r="CP220" s="338"/>
      <c r="CQ220" s="338"/>
      <c r="CR220" s="338"/>
      <c r="CS220" s="338"/>
      <c r="CT220" s="338"/>
      <c r="CU220" s="338"/>
      <c r="CV220" s="338"/>
      <c r="CW220" s="338"/>
      <c r="CX220" s="338"/>
      <c r="CY220" s="338"/>
      <c r="CZ220" s="338"/>
      <c r="DA220" s="338"/>
      <c r="DB220" s="338"/>
      <c r="DC220" s="338"/>
      <c r="DD220" s="338"/>
      <c r="DE220" s="338"/>
      <c r="DF220" s="338"/>
      <c r="DG220" s="338"/>
      <c r="DH220" s="338"/>
      <c r="DI220" s="338"/>
      <c r="DJ220" s="338"/>
      <c r="DK220" s="338"/>
      <c r="DL220" s="338"/>
      <c r="DM220" s="338"/>
      <c r="DN220" s="338"/>
      <c r="DO220" s="338"/>
      <c r="DP220" s="338"/>
      <c r="DQ220" s="338"/>
      <c r="DR220" s="338"/>
      <c r="DS220" s="338"/>
      <c r="DT220" s="338"/>
      <c r="DU220" s="338"/>
      <c r="DV220" s="338"/>
      <c r="DW220" s="338"/>
      <c r="DX220" s="338"/>
      <c r="DY220" s="338"/>
    </row>
    <row r="221" spans="2:129">
      <c r="B221" s="338"/>
      <c r="C221" s="338"/>
      <c r="D221" s="338"/>
      <c r="E221" s="338"/>
      <c r="F221" s="338"/>
      <c r="G221" s="338"/>
      <c r="CH221" s="338"/>
      <c r="CI221" s="338"/>
      <c r="CJ221" s="338"/>
      <c r="CK221" s="338"/>
      <c r="CL221" s="338"/>
      <c r="CM221" s="338"/>
      <c r="CN221" s="338"/>
      <c r="CO221" s="338"/>
      <c r="CP221" s="338"/>
      <c r="CQ221" s="338"/>
      <c r="CR221" s="338"/>
      <c r="CS221" s="338"/>
      <c r="CT221" s="338"/>
      <c r="CU221" s="338"/>
      <c r="CV221" s="338"/>
      <c r="CW221" s="338"/>
      <c r="CX221" s="338"/>
      <c r="CY221" s="338"/>
      <c r="CZ221" s="338"/>
      <c r="DA221" s="338"/>
      <c r="DB221" s="338"/>
      <c r="DC221" s="338"/>
      <c r="DD221" s="338"/>
      <c r="DE221" s="338"/>
      <c r="DF221" s="338"/>
      <c r="DG221" s="338"/>
      <c r="DH221" s="338"/>
      <c r="DI221" s="338"/>
      <c r="DJ221" s="338"/>
      <c r="DK221" s="338"/>
      <c r="DL221" s="338"/>
      <c r="DM221" s="338"/>
      <c r="DN221" s="338"/>
      <c r="DO221" s="338"/>
      <c r="DP221" s="338"/>
      <c r="DQ221" s="338"/>
      <c r="DR221" s="338"/>
      <c r="DS221" s="338"/>
      <c r="DT221" s="338"/>
      <c r="DU221" s="338"/>
      <c r="DV221" s="338"/>
      <c r="DW221" s="338"/>
      <c r="DX221" s="338"/>
      <c r="DY221" s="338"/>
    </row>
    <row r="222" spans="2:129">
      <c r="B222" s="338"/>
      <c r="C222" s="338"/>
      <c r="D222" s="338"/>
      <c r="E222" s="338"/>
      <c r="F222" s="338"/>
      <c r="G222" s="338"/>
      <c r="CH222" s="338"/>
      <c r="CI222" s="338"/>
      <c r="CJ222" s="338"/>
      <c r="CK222" s="338"/>
      <c r="CL222" s="338"/>
      <c r="CM222" s="338"/>
      <c r="CN222" s="338"/>
      <c r="CO222" s="338"/>
      <c r="CP222" s="338"/>
      <c r="CQ222" s="338"/>
      <c r="CR222" s="338"/>
      <c r="CS222" s="338"/>
      <c r="CT222" s="338"/>
      <c r="CU222" s="338"/>
      <c r="CV222" s="338"/>
      <c r="CW222" s="338"/>
      <c r="CX222" s="338"/>
      <c r="CY222" s="338"/>
      <c r="CZ222" s="338"/>
      <c r="DA222" s="338"/>
      <c r="DB222" s="338"/>
      <c r="DC222" s="338"/>
      <c r="DD222" s="338"/>
      <c r="DE222" s="338"/>
      <c r="DF222" s="338"/>
      <c r="DG222" s="338"/>
      <c r="DH222" s="338"/>
      <c r="DI222" s="338"/>
      <c r="DJ222" s="338"/>
      <c r="DK222" s="338"/>
      <c r="DL222" s="338"/>
      <c r="DM222" s="338"/>
      <c r="DN222" s="338"/>
      <c r="DO222" s="338"/>
      <c r="DP222" s="338"/>
      <c r="DQ222" s="338"/>
      <c r="DR222" s="338"/>
      <c r="DS222" s="338"/>
      <c r="DT222" s="338"/>
      <c r="DU222" s="338"/>
      <c r="DV222" s="338"/>
      <c r="DW222" s="338"/>
      <c r="DX222" s="338"/>
      <c r="DY222" s="338"/>
    </row>
    <row r="223" spans="2:129">
      <c r="B223" s="338"/>
      <c r="C223" s="338"/>
      <c r="D223" s="338"/>
      <c r="E223" s="338"/>
      <c r="F223" s="338"/>
      <c r="G223" s="338"/>
      <c r="CH223" s="338"/>
      <c r="CI223" s="338"/>
      <c r="CJ223" s="338"/>
      <c r="CK223" s="338"/>
      <c r="CL223" s="338"/>
      <c r="CM223" s="338"/>
      <c r="CN223" s="338"/>
      <c r="CO223" s="338"/>
      <c r="CP223" s="338"/>
      <c r="CQ223" s="338"/>
      <c r="CR223" s="338"/>
      <c r="CS223" s="338"/>
      <c r="CT223" s="338"/>
      <c r="CU223" s="338"/>
      <c r="CV223" s="338"/>
      <c r="CW223" s="338"/>
      <c r="CX223" s="338"/>
      <c r="CY223" s="338"/>
      <c r="CZ223" s="338"/>
      <c r="DA223" s="338"/>
      <c r="DB223" s="338"/>
      <c r="DC223" s="338"/>
      <c r="DD223" s="338"/>
      <c r="DE223" s="338"/>
      <c r="DF223" s="338"/>
      <c r="DG223" s="338"/>
      <c r="DH223" s="338"/>
      <c r="DI223" s="338"/>
      <c r="DJ223" s="338"/>
      <c r="DK223" s="338"/>
      <c r="DL223" s="338"/>
      <c r="DM223" s="338"/>
      <c r="DN223" s="338"/>
      <c r="DO223" s="338"/>
      <c r="DP223" s="338"/>
      <c r="DQ223" s="338"/>
      <c r="DR223" s="338"/>
      <c r="DS223" s="338"/>
      <c r="DT223" s="338"/>
      <c r="DU223" s="338"/>
      <c r="DV223" s="338"/>
      <c r="DW223" s="338"/>
      <c r="DX223" s="338"/>
      <c r="DY223" s="338"/>
    </row>
    <row r="224" spans="2:129">
      <c r="B224" s="338"/>
      <c r="C224" s="338"/>
      <c r="D224" s="338"/>
      <c r="E224" s="338"/>
      <c r="F224" s="338"/>
      <c r="G224" s="338"/>
      <c r="CH224" s="338"/>
      <c r="CI224" s="338"/>
      <c r="CJ224" s="338"/>
      <c r="CK224" s="338"/>
      <c r="CL224" s="338"/>
      <c r="CM224" s="338"/>
      <c r="CN224" s="338"/>
      <c r="CO224" s="338"/>
      <c r="CP224" s="338"/>
      <c r="CQ224" s="338"/>
      <c r="CR224" s="338"/>
      <c r="CS224" s="338"/>
      <c r="CT224" s="338"/>
      <c r="CU224" s="338"/>
      <c r="CV224" s="338"/>
      <c r="CW224" s="338"/>
      <c r="CX224" s="338"/>
      <c r="CY224" s="338"/>
      <c r="CZ224" s="338"/>
      <c r="DA224" s="338"/>
      <c r="DB224" s="338"/>
      <c r="DC224" s="338"/>
      <c r="DD224" s="338"/>
      <c r="DE224" s="338"/>
      <c r="DF224" s="338"/>
      <c r="DG224" s="338"/>
      <c r="DH224" s="338"/>
      <c r="DI224" s="338"/>
      <c r="DJ224" s="338"/>
      <c r="DK224" s="338"/>
      <c r="DL224" s="338"/>
      <c r="DM224" s="338"/>
      <c r="DN224" s="338"/>
      <c r="DO224" s="338"/>
      <c r="DP224" s="338"/>
      <c r="DQ224" s="338"/>
      <c r="DR224" s="338"/>
      <c r="DS224" s="338"/>
      <c r="DT224" s="338"/>
      <c r="DU224" s="338"/>
      <c r="DV224" s="338"/>
      <c r="DW224" s="338"/>
      <c r="DX224" s="338"/>
      <c r="DY224" s="338"/>
    </row>
    <row r="225" spans="2:129">
      <c r="B225" s="338"/>
      <c r="C225" s="338"/>
      <c r="D225" s="338"/>
      <c r="E225" s="338"/>
      <c r="F225" s="338"/>
      <c r="G225" s="338"/>
      <c r="CH225" s="338"/>
      <c r="CI225" s="338"/>
      <c r="CJ225" s="338"/>
      <c r="CK225" s="338"/>
      <c r="CL225" s="338"/>
      <c r="CM225" s="338"/>
      <c r="CN225" s="338"/>
      <c r="CO225" s="338"/>
      <c r="CP225" s="338"/>
      <c r="CQ225" s="338"/>
      <c r="CR225" s="338"/>
      <c r="CS225" s="338"/>
      <c r="CT225" s="338"/>
      <c r="CU225" s="338"/>
      <c r="CV225" s="338"/>
      <c r="CW225" s="338"/>
      <c r="CX225" s="338"/>
      <c r="CY225" s="338"/>
      <c r="CZ225" s="338"/>
      <c r="DA225" s="338"/>
      <c r="DB225" s="338"/>
      <c r="DC225" s="338"/>
      <c r="DD225" s="338"/>
      <c r="DE225" s="338"/>
      <c r="DF225" s="338"/>
      <c r="DG225" s="338"/>
      <c r="DH225" s="338"/>
      <c r="DI225" s="338"/>
      <c r="DJ225" s="338"/>
      <c r="DK225" s="338"/>
      <c r="DL225" s="338"/>
      <c r="DM225" s="338"/>
      <c r="DN225" s="338"/>
      <c r="DO225" s="338"/>
      <c r="DP225" s="338"/>
      <c r="DQ225" s="338"/>
      <c r="DR225" s="338"/>
      <c r="DS225" s="338"/>
      <c r="DT225" s="338"/>
      <c r="DU225" s="338"/>
      <c r="DV225" s="338"/>
      <c r="DW225" s="338"/>
      <c r="DX225" s="338"/>
      <c r="DY225" s="338"/>
    </row>
    <row r="226" spans="2:129">
      <c r="B226" s="338"/>
      <c r="C226" s="338"/>
      <c r="D226" s="338"/>
      <c r="E226" s="338"/>
      <c r="F226" s="338"/>
      <c r="G226" s="338"/>
      <c r="CH226" s="338"/>
      <c r="CI226" s="338"/>
      <c r="CJ226" s="338"/>
      <c r="CK226" s="338"/>
      <c r="CL226" s="338"/>
      <c r="CM226" s="338"/>
      <c r="CN226" s="338"/>
      <c r="CO226" s="338"/>
      <c r="CP226" s="338"/>
      <c r="CQ226" s="338"/>
      <c r="CR226" s="338"/>
      <c r="CS226" s="338"/>
      <c r="CT226" s="338"/>
      <c r="CU226" s="338"/>
      <c r="CV226" s="338"/>
      <c r="CW226" s="338"/>
      <c r="CX226" s="338"/>
      <c r="CY226" s="338"/>
      <c r="CZ226" s="338"/>
      <c r="DA226" s="338"/>
      <c r="DB226" s="338"/>
      <c r="DC226" s="338"/>
      <c r="DD226" s="338"/>
      <c r="DE226" s="338"/>
      <c r="DF226" s="338"/>
      <c r="DG226" s="338"/>
      <c r="DH226" s="338"/>
      <c r="DI226" s="338"/>
      <c r="DJ226" s="338"/>
      <c r="DK226" s="338"/>
      <c r="DL226" s="338"/>
      <c r="DM226" s="338"/>
      <c r="DN226" s="338"/>
      <c r="DO226" s="338"/>
      <c r="DP226" s="338"/>
      <c r="DQ226" s="338"/>
      <c r="DR226" s="338"/>
      <c r="DS226" s="338"/>
      <c r="DT226" s="338"/>
      <c r="DU226" s="338"/>
      <c r="DV226" s="338"/>
      <c r="DW226" s="338"/>
      <c r="DX226" s="338"/>
      <c r="DY226" s="338"/>
    </row>
    <row r="227" spans="2:129">
      <c r="B227" s="338"/>
      <c r="C227" s="338"/>
      <c r="D227" s="338"/>
      <c r="E227" s="338"/>
      <c r="F227" s="338"/>
      <c r="G227" s="338"/>
      <c r="CH227" s="338"/>
      <c r="CI227" s="338"/>
      <c r="CJ227" s="338"/>
      <c r="CK227" s="338"/>
      <c r="CL227" s="338"/>
      <c r="CM227" s="338"/>
      <c r="CN227" s="338"/>
      <c r="CO227" s="338"/>
      <c r="CP227" s="338"/>
      <c r="CQ227" s="338"/>
      <c r="CR227" s="338"/>
      <c r="CS227" s="338"/>
      <c r="CT227" s="338"/>
      <c r="CU227" s="338"/>
      <c r="CV227" s="338"/>
      <c r="CW227" s="338"/>
      <c r="CX227" s="338"/>
      <c r="CY227" s="338"/>
      <c r="CZ227" s="338"/>
      <c r="DA227" s="338"/>
      <c r="DB227" s="338"/>
      <c r="DC227" s="338"/>
      <c r="DD227" s="338"/>
      <c r="DE227" s="338"/>
      <c r="DF227" s="338"/>
      <c r="DG227" s="338"/>
      <c r="DH227" s="338"/>
      <c r="DI227" s="338"/>
      <c r="DJ227" s="338"/>
      <c r="DK227" s="338"/>
      <c r="DL227" s="338"/>
      <c r="DM227" s="338"/>
      <c r="DN227" s="338"/>
      <c r="DO227" s="338"/>
      <c r="DP227" s="338"/>
      <c r="DQ227" s="338"/>
      <c r="DR227" s="338"/>
      <c r="DS227" s="338"/>
      <c r="DT227" s="338"/>
      <c r="DU227" s="338"/>
      <c r="DV227" s="338"/>
      <c r="DW227" s="338"/>
      <c r="DX227" s="338"/>
      <c r="DY227" s="338"/>
    </row>
    <row r="228" spans="2:129">
      <c r="B228" s="338"/>
      <c r="C228" s="338"/>
      <c r="D228" s="338"/>
      <c r="E228" s="338"/>
      <c r="F228" s="338"/>
      <c r="G228" s="338"/>
      <c r="CH228" s="338"/>
      <c r="CI228" s="338"/>
      <c r="CJ228" s="338"/>
      <c r="CK228" s="338"/>
      <c r="CL228" s="338"/>
      <c r="CM228" s="338"/>
      <c r="CN228" s="338"/>
      <c r="CO228" s="338"/>
      <c r="CP228" s="338"/>
      <c r="CQ228" s="338"/>
      <c r="CR228" s="338"/>
      <c r="CS228" s="338"/>
      <c r="CT228" s="338"/>
      <c r="CU228" s="338"/>
      <c r="CV228" s="338"/>
      <c r="CW228" s="338"/>
      <c r="CX228" s="338"/>
      <c r="CY228" s="338"/>
      <c r="CZ228" s="338"/>
      <c r="DA228" s="338"/>
      <c r="DB228" s="338"/>
      <c r="DC228" s="338"/>
      <c r="DD228" s="338"/>
      <c r="DE228" s="338"/>
      <c r="DF228" s="338"/>
      <c r="DG228" s="338"/>
      <c r="DH228" s="338"/>
      <c r="DI228" s="338"/>
      <c r="DJ228" s="338"/>
      <c r="DK228" s="338"/>
      <c r="DL228" s="338"/>
      <c r="DM228" s="338"/>
      <c r="DN228" s="338"/>
      <c r="DO228" s="338"/>
      <c r="DP228" s="338"/>
      <c r="DQ228" s="338"/>
      <c r="DR228" s="338"/>
      <c r="DS228" s="338"/>
      <c r="DT228" s="338"/>
      <c r="DU228" s="338"/>
      <c r="DV228" s="338"/>
      <c r="DW228" s="338"/>
      <c r="DX228" s="338"/>
      <c r="DY228" s="338"/>
    </row>
    <row r="229" spans="2:129">
      <c r="B229" s="338"/>
      <c r="C229" s="338"/>
      <c r="D229" s="338"/>
      <c r="E229" s="338"/>
      <c r="F229" s="338"/>
      <c r="G229" s="338"/>
      <c r="CH229" s="338"/>
      <c r="CI229" s="338"/>
      <c r="CJ229" s="338"/>
      <c r="CK229" s="338"/>
      <c r="CL229" s="338"/>
      <c r="CM229" s="338"/>
      <c r="CN229" s="338"/>
      <c r="CO229" s="338"/>
      <c r="CP229" s="338"/>
      <c r="CQ229" s="338"/>
      <c r="CR229" s="338"/>
      <c r="CS229" s="338"/>
      <c r="CT229" s="338"/>
      <c r="CU229" s="338"/>
      <c r="CV229" s="338"/>
      <c r="CW229" s="338"/>
      <c r="CX229" s="338"/>
      <c r="CY229" s="338"/>
      <c r="CZ229" s="338"/>
      <c r="DA229" s="338"/>
      <c r="DB229" s="338"/>
      <c r="DC229" s="338"/>
      <c r="DD229" s="338"/>
      <c r="DE229" s="338"/>
      <c r="DF229" s="338"/>
      <c r="DG229" s="338"/>
      <c r="DH229" s="338"/>
      <c r="DI229" s="338"/>
      <c r="DJ229" s="338"/>
      <c r="DK229" s="338"/>
      <c r="DL229" s="338"/>
      <c r="DM229" s="338"/>
      <c r="DN229" s="338"/>
      <c r="DO229" s="338"/>
      <c r="DP229" s="338"/>
      <c r="DQ229" s="338"/>
      <c r="DR229" s="338"/>
      <c r="DS229" s="338"/>
      <c r="DT229" s="338"/>
      <c r="DU229" s="338"/>
      <c r="DV229" s="338"/>
      <c r="DW229" s="338"/>
      <c r="DX229" s="338"/>
      <c r="DY229" s="338"/>
    </row>
    <row r="230" spans="2:129">
      <c r="B230" s="338"/>
      <c r="C230" s="338"/>
      <c r="D230" s="338"/>
      <c r="E230" s="338"/>
      <c r="F230" s="338"/>
      <c r="G230" s="338"/>
      <c r="CH230" s="338"/>
      <c r="CI230" s="338"/>
      <c r="CJ230" s="338"/>
      <c r="CK230" s="338"/>
      <c r="CL230" s="338"/>
      <c r="CM230" s="338"/>
      <c r="CN230" s="338"/>
      <c r="CO230" s="338"/>
      <c r="CP230" s="338"/>
      <c r="CQ230" s="338"/>
      <c r="CR230" s="338"/>
      <c r="CS230" s="338"/>
      <c r="CT230" s="338"/>
      <c r="CU230" s="338"/>
      <c r="CV230" s="338"/>
      <c r="CW230" s="338"/>
      <c r="CX230" s="338"/>
      <c r="CY230" s="338"/>
      <c r="CZ230" s="338"/>
      <c r="DA230" s="338"/>
      <c r="DB230" s="338"/>
      <c r="DC230" s="338"/>
      <c r="DD230" s="338"/>
      <c r="DE230" s="338"/>
      <c r="DF230" s="338"/>
      <c r="DG230" s="338"/>
      <c r="DH230" s="338"/>
      <c r="DI230" s="338"/>
      <c r="DJ230" s="338"/>
      <c r="DK230" s="338"/>
      <c r="DL230" s="338"/>
      <c r="DM230" s="338"/>
      <c r="DN230" s="338"/>
      <c r="DO230" s="338"/>
      <c r="DP230" s="338"/>
      <c r="DQ230" s="338"/>
      <c r="DR230" s="338"/>
      <c r="DS230" s="338"/>
      <c r="DT230" s="338"/>
      <c r="DU230" s="338"/>
      <c r="DV230" s="338"/>
      <c r="DW230" s="338"/>
      <c r="DX230" s="338"/>
      <c r="DY230" s="338"/>
    </row>
    <row r="231" spans="2:129">
      <c r="B231" s="338"/>
      <c r="C231" s="338"/>
      <c r="D231" s="338"/>
      <c r="E231" s="338"/>
      <c r="F231" s="338"/>
      <c r="G231" s="338"/>
      <c r="CH231" s="338"/>
      <c r="CI231" s="338"/>
      <c r="CJ231" s="338"/>
      <c r="CK231" s="338"/>
      <c r="CL231" s="338"/>
      <c r="CM231" s="338"/>
      <c r="CN231" s="338"/>
      <c r="CO231" s="338"/>
      <c r="CP231" s="338"/>
      <c r="CQ231" s="338"/>
      <c r="CR231" s="338"/>
      <c r="CS231" s="338"/>
      <c r="CT231" s="338"/>
      <c r="CU231" s="338"/>
      <c r="CV231" s="338"/>
      <c r="CW231" s="338"/>
      <c r="CX231" s="338"/>
      <c r="CY231" s="338"/>
      <c r="CZ231" s="338"/>
      <c r="DA231" s="338"/>
      <c r="DB231" s="338"/>
      <c r="DC231" s="338"/>
      <c r="DD231" s="338"/>
      <c r="DE231" s="338"/>
      <c r="DF231" s="338"/>
      <c r="DG231" s="338"/>
      <c r="DH231" s="338"/>
      <c r="DI231" s="338"/>
      <c r="DJ231" s="338"/>
      <c r="DK231" s="338"/>
      <c r="DL231" s="338"/>
      <c r="DM231" s="338"/>
      <c r="DN231" s="338"/>
      <c r="DO231" s="338"/>
      <c r="DP231" s="338"/>
      <c r="DQ231" s="338"/>
      <c r="DR231" s="338"/>
      <c r="DS231" s="338"/>
      <c r="DT231" s="338"/>
      <c r="DU231" s="338"/>
      <c r="DV231" s="338"/>
      <c r="DW231" s="338"/>
      <c r="DX231" s="338"/>
      <c r="DY231" s="338"/>
    </row>
    <row r="232" spans="2:129">
      <c r="B232" s="338"/>
      <c r="C232" s="338"/>
      <c r="D232" s="338"/>
      <c r="E232" s="338"/>
      <c r="F232" s="338"/>
      <c r="G232" s="338"/>
      <c r="CH232" s="338"/>
      <c r="CI232" s="338"/>
      <c r="CJ232" s="338"/>
      <c r="CK232" s="338"/>
      <c r="CL232" s="338"/>
      <c r="CM232" s="338"/>
      <c r="CN232" s="338"/>
      <c r="CO232" s="338"/>
      <c r="CP232" s="338"/>
      <c r="CQ232" s="338"/>
      <c r="CR232" s="338"/>
      <c r="CS232" s="338"/>
      <c r="CT232" s="338"/>
      <c r="CU232" s="338"/>
      <c r="CV232" s="338"/>
      <c r="CW232" s="338"/>
      <c r="CX232" s="338"/>
      <c r="CY232" s="338"/>
      <c r="CZ232" s="338"/>
      <c r="DA232" s="338"/>
      <c r="DB232" s="338"/>
      <c r="DC232" s="338"/>
      <c r="DD232" s="338"/>
      <c r="DE232" s="338"/>
      <c r="DF232" s="338"/>
      <c r="DG232" s="338"/>
      <c r="DH232" s="338"/>
      <c r="DI232" s="338"/>
      <c r="DJ232" s="338"/>
      <c r="DK232" s="338"/>
      <c r="DL232" s="338"/>
      <c r="DM232" s="338"/>
      <c r="DN232" s="338"/>
      <c r="DO232" s="338"/>
      <c r="DP232" s="338"/>
      <c r="DQ232" s="338"/>
      <c r="DR232" s="338"/>
      <c r="DS232" s="338"/>
      <c r="DT232" s="338"/>
      <c r="DU232" s="338"/>
      <c r="DV232" s="338"/>
      <c r="DW232" s="338"/>
      <c r="DX232" s="338"/>
      <c r="DY232" s="338"/>
    </row>
    <row r="233" spans="2:129">
      <c r="B233" s="338"/>
      <c r="C233" s="338"/>
      <c r="D233" s="338"/>
      <c r="E233" s="338"/>
      <c r="F233" s="338"/>
      <c r="G233" s="338"/>
      <c r="CH233" s="338"/>
      <c r="CI233" s="338"/>
      <c r="CJ233" s="338"/>
      <c r="CK233" s="338"/>
      <c r="CL233" s="338"/>
      <c r="CM233" s="338"/>
      <c r="CN233" s="338"/>
      <c r="CO233" s="338"/>
      <c r="CP233" s="338"/>
      <c r="CQ233" s="338"/>
      <c r="CR233" s="338"/>
      <c r="CS233" s="338"/>
      <c r="CT233" s="338"/>
      <c r="CU233" s="338"/>
      <c r="CV233" s="338"/>
      <c r="CW233" s="338"/>
      <c r="CX233" s="338"/>
      <c r="CY233" s="338"/>
      <c r="CZ233" s="338"/>
      <c r="DA233" s="338"/>
      <c r="DB233" s="338"/>
      <c r="DC233" s="338"/>
      <c r="DD233" s="338"/>
      <c r="DE233" s="338"/>
      <c r="DF233" s="338"/>
      <c r="DG233" s="338"/>
      <c r="DH233" s="338"/>
      <c r="DI233" s="338"/>
      <c r="DJ233" s="338"/>
      <c r="DK233" s="338"/>
      <c r="DL233" s="338"/>
      <c r="DM233" s="338"/>
      <c r="DN233" s="338"/>
      <c r="DO233" s="338"/>
      <c r="DP233" s="338"/>
      <c r="DQ233" s="338"/>
      <c r="DR233" s="338"/>
      <c r="DS233" s="338"/>
      <c r="DT233" s="338"/>
      <c r="DU233" s="338"/>
      <c r="DV233" s="338"/>
      <c r="DW233" s="338"/>
      <c r="DX233" s="338"/>
      <c r="DY233" s="338"/>
    </row>
    <row r="234" spans="2:129">
      <c r="B234" s="338"/>
      <c r="C234" s="338"/>
      <c r="D234" s="338"/>
      <c r="E234" s="338"/>
      <c r="F234" s="338"/>
      <c r="G234" s="338"/>
      <c r="CH234" s="338"/>
      <c r="CI234" s="338"/>
      <c r="CJ234" s="338"/>
      <c r="CK234" s="338"/>
      <c r="CL234" s="338"/>
      <c r="CM234" s="338"/>
      <c r="CN234" s="338"/>
      <c r="CO234" s="338"/>
      <c r="CP234" s="338"/>
      <c r="CQ234" s="338"/>
      <c r="CR234" s="338"/>
      <c r="CS234" s="338"/>
      <c r="CT234" s="338"/>
      <c r="CU234" s="338"/>
      <c r="CV234" s="338"/>
      <c r="CW234" s="338"/>
      <c r="CX234" s="338"/>
      <c r="CY234" s="338"/>
      <c r="CZ234" s="338"/>
      <c r="DA234" s="338"/>
      <c r="DB234" s="338"/>
      <c r="DC234" s="338"/>
      <c r="DD234" s="338"/>
      <c r="DE234" s="338"/>
      <c r="DF234" s="338"/>
      <c r="DG234" s="338"/>
      <c r="DH234" s="338"/>
      <c r="DI234" s="338"/>
      <c r="DJ234" s="338"/>
      <c r="DK234" s="338"/>
      <c r="DL234" s="338"/>
      <c r="DM234" s="338"/>
      <c r="DN234" s="338"/>
      <c r="DO234" s="338"/>
      <c r="DP234" s="338"/>
      <c r="DQ234" s="338"/>
      <c r="DR234" s="338"/>
      <c r="DS234" s="338"/>
      <c r="DT234" s="338"/>
      <c r="DU234" s="338"/>
      <c r="DV234" s="338"/>
      <c r="DW234" s="338"/>
      <c r="DX234" s="338"/>
      <c r="DY234" s="338"/>
    </row>
    <row r="235" spans="2:129">
      <c r="B235" s="338"/>
      <c r="C235" s="338"/>
      <c r="D235" s="338"/>
      <c r="E235" s="338"/>
      <c r="F235" s="338"/>
      <c r="G235" s="338"/>
      <c r="CH235" s="338"/>
      <c r="CI235" s="338"/>
      <c r="CJ235" s="338"/>
      <c r="CK235" s="338"/>
      <c r="CL235" s="338"/>
      <c r="CM235" s="338"/>
      <c r="CN235" s="338"/>
      <c r="CO235" s="338"/>
      <c r="CP235" s="338"/>
      <c r="CQ235" s="338"/>
      <c r="CR235" s="338"/>
      <c r="CS235" s="338"/>
      <c r="CT235" s="338"/>
      <c r="CU235" s="338"/>
      <c r="CV235" s="338"/>
      <c r="CW235" s="338"/>
      <c r="CX235" s="338"/>
      <c r="CY235" s="338"/>
      <c r="CZ235" s="338"/>
      <c r="DA235" s="338"/>
      <c r="DB235" s="338"/>
      <c r="DC235" s="338"/>
      <c r="DD235" s="338"/>
      <c r="DE235" s="338"/>
      <c r="DF235" s="338"/>
      <c r="DG235" s="338"/>
      <c r="DH235" s="338"/>
      <c r="DI235" s="338"/>
      <c r="DJ235" s="338"/>
      <c r="DK235" s="338"/>
      <c r="DL235" s="338"/>
      <c r="DM235" s="338"/>
      <c r="DN235" s="338"/>
      <c r="DO235" s="338"/>
      <c r="DP235" s="338"/>
      <c r="DQ235" s="338"/>
      <c r="DR235" s="338"/>
      <c r="DS235" s="338"/>
      <c r="DT235" s="338"/>
      <c r="DU235" s="338"/>
      <c r="DV235" s="338"/>
      <c r="DW235" s="338"/>
      <c r="DX235" s="338"/>
      <c r="DY235" s="338"/>
    </row>
    <row r="236" spans="2:129">
      <c r="B236" s="338"/>
      <c r="C236" s="338"/>
      <c r="D236" s="338"/>
      <c r="E236" s="338"/>
      <c r="F236" s="338"/>
      <c r="G236" s="338"/>
      <c r="CH236" s="338"/>
      <c r="CI236" s="338"/>
      <c r="CJ236" s="338"/>
      <c r="CK236" s="338"/>
      <c r="CL236" s="338"/>
      <c r="CM236" s="338"/>
      <c r="CN236" s="338"/>
      <c r="CO236" s="338"/>
      <c r="CP236" s="338"/>
      <c r="CQ236" s="338"/>
      <c r="CR236" s="338"/>
      <c r="CS236" s="338"/>
      <c r="CT236" s="338"/>
      <c r="CU236" s="338"/>
      <c r="CV236" s="338"/>
      <c r="CW236" s="338"/>
      <c r="CX236" s="338"/>
      <c r="CY236" s="338"/>
      <c r="CZ236" s="338"/>
      <c r="DA236" s="338"/>
      <c r="DB236" s="338"/>
      <c r="DC236" s="338"/>
      <c r="DD236" s="338"/>
      <c r="DE236" s="338"/>
      <c r="DF236" s="338"/>
      <c r="DG236" s="338"/>
      <c r="DH236" s="338"/>
      <c r="DI236" s="338"/>
      <c r="DJ236" s="338"/>
      <c r="DK236" s="338"/>
      <c r="DL236" s="338"/>
      <c r="DM236" s="338"/>
      <c r="DN236" s="338"/>
      <c r="DO236" s="338"/>
      <c r="DP236" s="338"/>
      <c r="DQ236" s="338"/>
      <c r="DR236" s="338"/>
      <c r="DS236" s="338"/>
      <c r="DT236" s="338"/>
      <c r="DU236" s="338"/>
      <c r="DV236" s="338"/>
      <c r="DW236" s="338"/>
      <c r="DX236" s="338"/>
      <c r="DY236" s="338"/>
    </row>
    <row r="237" spans="2:129">
      <c r="B237" s="338"/>
      <c r="C237" s="338"/>
      <c r="D237" s="338"/>
      <c r="E237" s="338"/>
      <c r="F237" s="338"/>
      <c r="G237" s="338"/>
      <c r="CH237" s="338"/>
      <c r="CI237" s="338"/>
      <c r="CJ237" s="338"/>
      <c r="CK237" s="338"/>
      <c r="CL237" s="338"/>
      <c r="CM237" s="338"/>
      <c r="CN237" s="338"/>
      <c r="CO237" s="338"/>
      <c r="CP237" s="338"/>
      <c r="CQ237" s="338"/>
      <c r="CR237" s="338"/>
      <c r="CS237" s="338"/>
      <c r="CT237" s="338"/>
      <c r="CU237" s="338"/>
      <c r="CV237" s="338"/>
      <c r="CW237" s="338"/>
      <c r="CX237" s="338"/>
      <c r="CY237" s="338"/>
      <c r="CZ237" s="338"/>
      <c r="DA237" s="338"/>
      <c r="DB237" s="338"/>
      <c r="DC237" s="338"/>
      <c r="DD237" s="338"/>
      <c r="DE237" s="338"/>
      <c r="DF237" s="338"/>
      <c r="DG237" s="338"/>
      <c r="DH237" s="338"/>
      <c r="DI237" s="338"/>
      <c r="DJ237" s="338"/>
      <c r="DK237" s="338"/>
      <c r="DL237" s="338"/>
      <c r="DM237" s="338"/>
      <c r="DN237" s="338"/>
      <c r="DO237" s="338"/>
      <c r="DP237" s="338"/>
      <c r="DQ237" s="338"/>
      <c r="DR237" s="338"/>
      <c r="DS237" s="338"/>
      <c r="DT237" s="338"/>
      <c r="DU237" s="338"/>
      <c r="DV237" s="338"/>
      <c r="DW237" s="338"/>
      <c r="DX237" s="338"/>
      <c r="DY237" s="338"/>
    </row>
    <row r="238" spans="2:129">
      <c r="B238" s="338"/>
      <c r="C238" s="338"/>
      <c r="D238" s="338"/>
      <c r="E238" s="338"/>
      <c r="F238" s="338"/>
      <c r="G238" s="338"/>
      <c r="CH238" s="338"/>
      <c r="CI238" s="338"/>
      <c r="CJ238" s="338"/>
      <c r="CK238" s="338"/>
      <c r="CL238" s="338"/>
      <c r="CM238" s="338"/>
      <c r="CN238" s="338"/>
      <c r="CO238" s="338"/>
      <c r="CP238" s="338"/>
      <c r="CQ238" s="338"/>
      <c r="CR238" s="338"/>
      <c r="CS238" s="338"/>
      <c r="CT238" s="338"/>
      <c r="CU238" s="338"/>
      <c r="CV238" s="338"/>
      <c r="CW238" s="338"/>
      <c r="CX238" s="338"/>
      <c r="CY238" s="338"/>
      <c r="CZ238" s="338"/>
      <c r="DA238" s="338"/>
      <c r="DB238" s="338"/>
      <c r="DC238" s="338"/>
      <c r="DD238" s="338"/>
      <c r="DE238" s="338"/>
      <c r="DF238" s="338"/>
      <c r="DG238" s="338"/>
      <c r="DH238" s="338"/>
      <c r="DI238" s="338"/>
      <c r="DJ238" s="338"/>
      <c r="DK238" s="338"/>
      <c r="DL238" s="338"/>
      <c r="DM238" s="338"/>
      <c r="DN238" s="338"/>
      <c r="DO238" s="338"/>
      <c r="DP238" s="338"/>
      <c r="DQ238" s="338"/>
      <c r="DR238" s="338"/>
      <c r="DS238" s="338"/>
      <c r="DT238" s="338"/>
      <c r="DU238" s="338"/>
      <c r="DV238" s="338"/>
      <c r="DW238" s="338"/>
      <c r="DX238" s="338"/>
      <c r="DY238" s="338"/>
    </row>
    <row r="239" spans="2:129">
      <c r="B239" s="338"/>
      <c r="C239" s="338"/>
      <c r="D239" s="338"/>
      <c r="E239" s="338"/>
      <c r="F239" s="338"/>
      <c r="G239" s="338"/>
      <c r="CH239" s="338"/>
      <c r="CI239" s="338"/>
      <c r="CJ239" s="338"/>
      <c r="CK239" s="338"/>
      <c r="CL239" s="338"/>
      <c r="CM239" s="338"/>
      <c r="CN239" s="338"/>
      <c r="CO239" s="338"/>
      <c r="CP239" s="338"/>
      <c r="CQ239" s="338"/>
      <c r="CR239" s="338"/>
      <c r="CS239" s="338"/>
      <c r="CT239" s="338"/>
      <c r="CU239" s="338"/>
      <c r="CV239" s="338"/>
      <c r="CW239" s="338"/>
      <c r="CX239" s="338"/>
      <c r="CY239" s="338"/>
      <c r="CZ239" s="338"/>
      <c r="DA239" s="338"/>
      <c r="DB239" s="338"/>
      <c r="DC239" s="338"/>
      <c r="DD239" s="338"/>
      <c r="DE239" s="338"/>
      <c r="DF239" s="338"/>
      <c r="DG239" s="338"/>
      <c r="DH239" s="338"/>
      <c r="DI239" s="338"/>
      <c r="DJ239" s="338"/>
      <c r="DK239" s="338"/>
      <c r="DL239" s="338"/>
      <c r="DM239" s="338"/>
      <c r="DN239" s="338"/>
      <c r="DO239" s="338"/>
      <c r="DP239" s="338"/>
      <c r="DQ239" s="338"/>
      <c r="DR239" s="338"/>
      <c r="DS239" s="338"/>
      <c r="DT239" s="338"/>
      <c r="DU239" s="338"/>
      <c r="DV239" s="338"/>
      <c r="DW239" s="338"/>
      <c r="DX239" s="338"/>
      <c r="DY239" s="338"/>
    </row>
    <row r="240" spans="2:129">
      <c r="B240" s="338"/>
      <c r="C240" s="338"/>
      <c r="D240" s="338"/>
      <c r="E240" s="338"/>
      <c r="F240" s="338"/>
      <c r="G240" s="338"/>
      <c r="CH240" s="338"/>
      <c r="CI240" s="338"/>
      <c r="CJ240" s="338"/>
      <c r="CK240" s="338"/>
      <c r="CL240" s="338"/>
      <c r="CM240" s="338"/>
      <c r="CN240" s="338"/>
      <c r="CO240" s="338"/>
      <c r="CP240" s="338"/>
      <c r="CQ240" s="338"/>
      <c r="CR240" s="338"/>
      <c r="CS240" s="338"/>
      <c r="CT240" s="338"/>
      <c r="CU240" s="338"/>
      <c r="CV240" s="338"/>
      <c r="CW240" s="338"/>
      <c r="CX240" s="338"/>
      <c r="CY240" s="338"/>
      <c r="CZ240" s="338"/>
      <c r="DA240" s="338"/>
      <c r="DB240" s="338"/>
      <c r="DC240" s="338"/>
      <c r="DD240" s="338"/>
      <c r="DE240" s="338"/>
      <c r="DF240" s="338"/>
      <c r="DG240" s="338"/>
      <c r="DH240" s="338"/>
      <c r="DI240" s="338"/>
      <c r="DJ240" s="338"/>
      <c r="DK240" s="338"/>
      <c r="DL240" s="338"/>
      <c r="DM240" s="338"/>
      <c r="DN240" s="338"/>
      <c r="DO240" s="338"/>
      <c r="DP240" s="338"/>
      <c r="DQ240" s="338"/>
      <c r="DR240" s="338"/>
      <c r="DS240" s="338"/>
      <c r="DT240" s="338"/>
      <c r="DU240" s="338"/>
      <c r="DV240" s="338"/>
      <c r="DW240" s="338"/>
      <c r="DX240" s="338"/>
      <c r="DY240" s="338"/>
    </row>
    <row r="241" spans="2:129">
      <c r="B241" s="338"/>
      <c r="C241" s="338"/>
      <c r="D241" s="338"/>
      <c r="E241" s="338"/>
      <c r="F241" s="338"/>
      <c r="G241" s="338"/>
      <c r="CH241" s="338"/>
      <c r="CI241" s="338"/>
      <c r="CJ241" s="338"/>
      <c r="CK241" s="338"/>
      <c r="CL241" s="338"/>
      <c r="CM241" s="338"/>
      <c r="CN241" s="338"/>
      <c r="CO241" s="338"/>
      <c r="CP241" s="338"/>
      <c r="CQ241" s="338"/>
      <c r="CR241" s="338"/>
      <c r="CS241" s="338"/>
      <c r="CT241" s="338"/>
      <c r="CU241" s="338"/>
      <c r="CV241" s="338"/>
      <c r="CW241" s="338"/>
      <c r="CX241" s="338"/>
      <c r="CY241" s="338"/>
      <c r="CZ241" s="338"/>
      <c r="DA241" s="338"/>
      <c r="DB241" s="338"/>
      <c r="DC241" s="338"/>
      <c r="DD241" s="338"/>
      <c r="DE241" s="338"/>
      <c r="DF241" s="338"/>
      <c r="DG241" s="338"/>
      <c r="DH241" s="338"/>
      <c r="DI241" s="338"/>
      <c r="DJ241" s="338"/>
      <c r="DK241" s="338"/>
      <c r="DL241" s="338"/>
      <c r="DM241" s="338"/>
      <c r="DN241" s="338"/>
      <c r="DO241" s="338"/>
      <c r="DP241" s="338"/>
      <c r="DQ241" s="338"/>
      <c r="DR241" s="338"/>
      <c r="DS241" s="338"/>
      <c r="DT241" s="338"/>
      <c r="DU241" s="338"/>
      <c r="DV241" s="338"/>
      <c r="DW241" s="338"/>
      <c r="DX241" s="338"/>
      <c r="DY241" s="338"/>
    </row>
    <row r="242" spans="2:129">
      <c r="B242" s="338"/>
      <c r="C242" s="338"/>
      <c r="D242" s="338"/>
      <c r="E242" s="338"/>
      <c r="F242" s="338"/>
      <c r="G242" s="338"/>
      <c r="CH242" s="338"/>
      <c r="CI242" s="338"/>
      <c r="CJ242" s="338"/>
      <c r="CK242" s="338"/>
      <c r="CL242" s="338"/>
      <c r="CM242" s="338"/>
      <c r="CN242" s="338"/>
      <c r="CO242" s="338"/>
      <c r="CP242" s="338"/>
      <c r="CQ242" s="338"/>
      <c r="CR242" s="338"/>
      <c r="CS242" s="338"/>
      <c r="CT242" s="338"/>
      <c r="CU242" s="338"/>
      <c r="CV242" s="338"/>
      <c r="CW242" s="338"/>
      <c r="CX242" s="338"/>
      <c r="CY242" s="338"/>
      <c r="CZ242" s="338"/>
      <c r="DA242" s="338"/>
      <c r="DB242" s="338"/>
      <c r="DC242" s="338"/>
      <c r="DD242" s="338"/>
      <c r="DE242" s="338"/>
      <c r="DF242" s="338"/>
      <c r="DG242" s="338"/>
      <c r="DH242" s="338"/>
      <c r="DI242" s="338"/>
      <c r="DJ242" s="338"/>
      <c r="DK242" s="338"/>
      <c r="DL242" s="338"/>
      <c r="DM242" s="338"/>
      <c r="DN242" s="338"/>
      <c r="DO242" s="338"/>
      <c r="DP242" s="338"/>
      <c r="DQ242" s="338"/>
      <c r="DR242" s="338"/>
      <c r="DS242" s="338"/>
      <c r="DT242" s="338"/>
      <c r="DU242" s="338"/>
      <c r="DV242" s="338"/>
      <c r="DW242" s="338"/>
      <c r="DX242" s="338"/>
      <c r="DY242" s="338"/>
    </row>
    <row r="243" spans="2:129">
      <c r="B243" s="338"/>
      <c r="C243" s="338"/>
      <c r="D243" s="338"/>
      <c r="E243" s="338"/>
      <c r="F243" s="338"/>
      <c r="G243" s="338"/>
      <c r="CH243" s="338"/>
      <c r="CI243" s="338"/>
      <c r="CJ243" s="338"/>
      <c r="CK243" s="338"/>
      <c r="CL243" s="338"/>
      <c r="CM243" s="338"/>
      <c r="CN243" s="338"/>
      <c r="CO243" s="338"/>
      <c r="CP243" s="338"/>
      <c r="CQ243" s="338"/>
      <c r="CR243" s="338"/>
      <c r="CS243" s="338"/>
      <c r="CT243" s="338"/>
      <c r="CU243" s="338"/>
      <c r="CV243" s="338"/>
      <c r="CW243" s="338"/>
      <c r="CX243" s="338"/>
      <c r="CY243" s="338"/>
      <c r="CZ243" s="338"/>
      <c r="DA243" s="338"/>
      <c r="DB243" s="338"/>
      <c r="DC243" s="338"/>
      <c r="DD243" s="338"/>
      <c r="DE243" s="338"/>
      <c r="DF243" s="338"/>
      <c r="DG243" s="338"/>
      <c r="DH243" s="338"/>
      <c r="DI243" s="338"/>
      <c r="DJ243" s="338"/>
      <c r="DK243" s="338"/>
      <c r="DL243" s="338"/>
      <c r="DM243" s="338"/>
      <c r="DN243" s="338"/>
      <c r="DO243" s="338"/>
      <c r="DP243" s="338"/>
      <c r="DQ243" s="338"/>
      <c r="DR243" s="338"/>
      <c r="DS243" s="338"/>
      <c r="DT243" s="338"/>
      <c r="DU243" s="338"/>
      <c r="DV243" s="338"/>
      <c r="DW243" s="338"/>
      <c r="DX243" s="338"/>
      <c r="DY243" s="338"/>
    </row>
    <row r="244" spans="2:129">
      <c r="B244" s="338"/>
      <c r="C244" s="338"/>
      <c r="D244" s="338"/>
      <c r="E244" s="338"/>
      <c r="F244" s="338"/>
      <c r="G244" s="338"/>
      <c r="CH244" s="338"/>
      <c r="CI244" s="338"/>
      <c r="CJ244" s="338"/>
      <c r="CK244" s="338"/>
      <c r="CL244" s="338"/>
      <c r="CM244" s="338"/>
      <c r="CN244" s="338"/>
      <c r="CO244" s="338"/>
      <c r="CP244" s="338"/>
      <c r="CQ244" s="338"/>
      <c r="CR244" s="338"/>
      <c r="CS244" s="338"/>
      <c r="CT244" s="338"/>
      <c r="CU244" s="338"/>
      <c r="CV244" s="338"/>
      <c r="CW244" s="338"/>
      <c r="CX244" s="338"/>
      <c r="CY244" s="338"/>
      <c r="CZ244" s="338"/>
      <c r="DA244" s="338"/>
      <c r="DB244" s="338"/>
      <c r="DC244" s="338"/>
      <c r="DD244" s="338"/>
      <c r="DE244" s="338"/>
      <c r="DF244" s="338"/>
      <c r="DG244" s="338"/>
      <c r="DH244" s="338"/>
      <c r="DI244" s="338"/>
      <c r="DJ244" s="338"/>
      <c r="DK244" s="338"/>
      <c r="DL244" s="338"/>
      <c r="DM244" s="338"/>
      <c r="DN244" s="338"/>
      <c r="DO244" s="338"/>
      <c r="DP244" s="338"/>
      <c r="DQ244" s="338"/>
      <c r="DR244" s="338"/>
      <c r="DS244" s="338"/>
      <c r="DT244" s="338"/>
      <c r="DU244" s="338"/>
      <c r="DV244" s="338"/>
      <c r="DW244" s="338"/>
      <c r="DX244" s="338"/>
      <c r="DY244" s="338"/>
    </row>
    <row r="245" spans="2:129">
      <c r="B245" s="338"/>
      <c r="C245" s="338"/>
      <c r="D245" s="338"/>
      <c r="E245" s="338"/>
      <c r="F245" s="338"/>
      <c r="G245" s="338"/>
      <c r="CH245" s="338"/>
      <c r="CI245" s="338"/>
      <c r="CJ245" s="338"/>
      <c r="CK245" s="338"/>
      <c r="CL245" s="338"/>
      <c r="CM245" s="338"/>
      <c r="CN245" s="338"/>
      <c r="CO245" s="338"/>
      <c r="CP245" s="338"/>
      <c r="CQ245" s="338"/>
      <c r="CR245" s="338"/>
      <c r="CS245" s="338"/>
      <c r="CT245" s="338"/>
      <c r="CU245" s="338"/>
      <c r="CV245" s="338"/>
      <c r="CW245" s="338"/>
      <c r="CX245" s="338"/>
      <c r="CY245" s="338"/>
      <c r="CZ245" s="338"/>
      <c r="DA245" s="338"/>
      <c r="DB245" s="338"/>
      <c r="DC245" s="338"/>
      <c r="DD245" s="338"/>
      <c r="DE245" s="338"/>
      <c r="DF245" s="338"/>
      <c r="DG245" s="338"/>
      <c r="DH245" s="338"/>
      <c r="DI245" s="338"/>
      <c r="DJ245" s="338"/>
      <c r="DK245" s="338"/>
      <c r="DL245" s="338"/>
      <c r="DM245" s="338"/>
      <c r="DN245" s="338"/>
      <c r="DO245" s="338"/>
      <c r="DP245" s="338"/>
      <c r="DQ245" s="338"/>
      <c r="DR245" s="338"/>
      <c r="DS245" s="338"/>
      <c r="DT245" s="338"/>
      <c r="DU245" s="338"/>
      <c r="DV245" s="338"/>
      <c r="DW245" s="338"/>
      <c r="DX245" s="338"/>
      <c r="DY245" s="338"/>
    </row>
    <row r="246" spans="2:129">
      <c r="B246" s="338"/>
      <c r="C246" s="338"/>
      <c r="D246" s="338"/>
      <c r="E246" s="338"/>
      <c r="F246" s="338"/>
      <c r="G246" s="338"/>
      <c r="CH246" s="338"/>
      <c r="CI246" s="338"/>
      <c r="CJ246" s="338"/>
      <c r="CK246" s="338"/>
      <c r="CL246" s="338"/>
      <c r="CM246" s="338"/>
      <c r="CN246" s="338"/>
      <c r="CO246" s="338"/>
      <c r="CP246" s="338"/>
      <c r="CQ246" s="338"/>
      <c r="CR246" s="338"/>
      <c r="CS246" s="338"/>
      <c r="CT246" s="338"/>
      <c r="CU246" s="338"/>
      <c r="CV246" s="338"/>
      <c r="CW246" s="338"/>
      <c r="CX246" s="338"/>
      <c r="CY246" s="338"/>
      <c r="CZ246" s="338"/>
      <c r="DA246" s="338"/>
      <c r="DB246" s="338"/>
      <c r="DC246" s="338"/>
      <c r="DD246" s="338"/>
      <c r="DE246" s="338"/>
      <c r="DF246" s="338"/>
      <c r="DG246" s="338"/>
      <c r="DH246" s="338"/>
      <c r="DI246" s="338"/>
      <c r="DJ246" s="338"/>
      <c r="DK246" s="338"/>
      <c r="DL246" s="338"/>
      <c r="DM246" s="338"/>
      <c r="DN246" s="338"/>
      <c r="DO246" s="338"/>
      <c r="DP246" s="338"/>
      <c r="DQ246" s="338"/>
      <c r="DR246" s="338"/>
      <c r="DS246" s="338"/>
      <c r="DT246" s="338"/>
      <c r="DU246" s="338"/>
      <c r="DV246" s="338"/>
      <c r="DW246" s="338"/>
      <c r="DX246" s="338"/>
      <c r="DY246" s="338"/>
    </row>
    <row r="247" spans="2:129">
      <c r="B247" s="338"/>
      <c r="C247" s="338"/>
      <c r="D247" s="338"/>
      <c r="E247" s="338"/>
      <c r="F247" s="338"/>
      <c r="G247" s="338"/>
      <c r="CH247" s="338"/>
      <c r="CI247" s="338"/>
      <c r="CJ247" s="338"/>
      <c r="CK247" s="338"/>
      <c r="CL247" s="338"/>
      <c r="CM247" s="338"/>
      <c r="CN247" s="338"/>
      <c r="CO247" s="338"/>
      <c r="CP247" s="338"/>
      <c r="CQ247" s="338"/>
      <c r="CR247" s="338"/>
      <c r="CS247" s="338"/>
      <c r="CT247" s="338"/>
      <c r="CU247" s="338"/>
      <c r="CV247" s="338"/>
      <c r="CW247" s="338"/>
      <c r="CX247" s="338"/>
      <c r="CY247" s="338"/>
      <c r="CZ247" s="338"/>
      <c r="DA247" s="338"/>
      <c r="DB247" s="338"/>
      <c r="DC247" s="338"/>
      <c r="DD247" s="338"/>
      <c r="DE247" s="338"/>
      <c r="DF247" s="338"/>
      <c r="DG247" s="338"/>
      <c r="DH247" s="338"/>
      <c r="DI247" s="338"/>
      <c r="DJ247" s="338"/>
      <c r="DK247" s="338"/>
      <c r="DL247" s="338"/>
      <c r="DM247" s="338"/>
      <c r="DN247" s="338"/>
      <c r="DO247" s="338"/>
      <c r="DP247" s="338"/>
      <c r="DQ247" s="338"/>
      <c r="DR247" s="338"/>
      <c r="DS247" s="338"/>
      <c r="DT247" s="338"/>
      <c r="DU247" s="338"/>
      <c r="DV247" s="338"/>
      <c r="DW247" s="338"/>
      <c r="DX247" s="338"/>
      <c r="DY247" s="338"/>
    </row>
    <row r="248" spans="2:129">
      <c r="B248" s="338"/>
      <c r="C248" s="338"/>
      <c r="D248" s="338"/>
      <c r="E248" s="338"/>
      <c r="F248" s="338"/>
      <c r="G248" s="338"/>
      <c r="CH248" s="338"/>
      <c r="CI248" s="338"/>
      <c r="CJ248" s="338"/>
      <c r="CK248" s="338"/>
      <c r="CL248" s="338"/>
      <c r="CM248" s="338"/>
      <c r="CN248" s="338"/>
      <c r="CO248" s="338"/>
      <c r="CP248" s="338"/>
      <c r="CQ248" s="338"/>
      <c r="CR248" s="338"/>
      <c r="CS248" s="338"/>
      <c r="CT248" s="338"/>
      <c r="CU248" s="338"/>
      <c r="CV248" s="338"/>
      <c r="CW248" s="338"/>
      <c r="CX248" s="338"/>
      <c r="CY248" s="338"/>
      <c r="CZ248" s="338"/>
      <c r="DA248" s="338"/>
      <c r="DB248" s="338"/>
      <c r="DC248" s="338"/>
      <c r="DD248" s="338"/>
      <c r="DE248" s="338"/>
      <c r="DF248" s="338"/>
      <c r="DG248" s="338"/>
      <c r="DH248" s="338"/>
      <c r="DI248" s="338"/>
      <c r="DJ248" s="338"/>
      <c r="DK248" s="338"/>
      <c r="DL248" s="338"/>
      <c r="DM248" s="338"/>
      <c r="DN248" s="338"/>
      <c r="DO248" s="338"/>
      <c r="DP248" s="338"/>
      <c r="DQ248" s="338"/>
      <c r="DR248" s="338"/>
      <c r="DS248" s="338"/>
      <c r="DT248" s="338"/>
      <c r="DU248" s="338"/>
      <c r="DV248" s="338"/>
      <c r="DW248" s="338"/>
      <c r="DX248" s="338"/>
      <c r="DY248" s="338"/>
    </row>
    <row r="249" spans="2:129">
      <c r="B249" s="338"/>
      <c r="C249" s="338"/>
      <c r="D249" s="338"/>
      <c r="E249" s="338"/>
      <c r="F249" s="338"/>
      <c r="G249" s="338"/>
      <c r="CH249" s="338"/>
      <c r="CI249" s="338"/>
      <c r="CJ249" s="338"/>
      <c r="CK249" s="338"/>
      <c r="CL249" s="338"/>
      <c r="CM249" s="338"/>
      <c r="CN249" s="338"/>
      <c r="CO249" s="338"/>
      <c r="CP249" s="338"/>
      <c r="CQ249" s="338"/>
      <c r="CR249" s="338"/>
      <c r="CS249" s="338"/>
      <c r="CT249" s="338"/>
      <c r="CU249" s="338"/>
      <c r="CV249" s="338"/>
      <c r="CW249" s="338"/>
      <c r="CX249" s="338"/>
      <c r="CY249" s="338"/>
      <c r="CZ249" s="338"/>
      <c r="DA249" s="338"/>
      <c r="DB249" s="338"/>
      <c r="DC249" s="338"/>
      <c r="DD249" s="338"/>
      <c r="DE249" s="338"/>
      <c r="DF249" s="338"/>
      <c r="DG249" s="338"/>
      <c r="DH249" s="338"/>
      <c r="DI249" s="338"/>
      <c r="DJ249" s="338"/>
      <c r="DK249" s="338"/>
      <c r="DL249" s="338"/>
      <c r="DM249" s="338"/>
      <c r="DN249" s="338"/>
      <c r="DO249" s="338"/>
      <c r="DP249" s="338"/>
      <c r="DQ249" s="338"/>
      <c r="DR249" s="338"/>
      <c r="DS249" s="338"/>
      <c r="DT249" s="338"/>
      <c r="DU249" s="338"/>
      <c r="DV249" s="338"/>
      <c r="DW249" s="338"/>
      <c r="DX249" s="338"/>
      <c r="DY249" s="338"/>
    </row>
    <row r="250" spans="2:129">
      <c r="B250" s="338"/>
      <c r="C250" s="338"/>
      <c r="D250" s="338"/>
      <c r="E250" s="338"/>
      <c r="F250" s="338"/>
      <c r="G250" s="338"/>
      <c r="CH250" s="338"/>
      <c r="CI250" s="338"/>
      <c r="CJ250" s="338"/>
      <c r="CK250" s="338"/>
      <c r="CL250" s="338"/>
      <c r="CM250" s="338"/>
      <c r="CN250" s="338"/>
      <c r="CO250" s="338"/>
      <c r="CP250" s="338"/>
      <c r="CQ250" s="338"/>
      <c r="CR250" s="338"/>
      <c r="CS250" s="338"/>
      <c r="CT250" s="338"/>
      <c r="CU250" s="338"/>
      <c r="CV250" s="338"/>
      <c r="CW250" s="338"/>
      <c r="CX250" s="338"/>
      <c r="CY250" s="338"/>
      <c r="CZ250" s="338"/>
      <c r="DA250" s="338"/>
      <c r="DB250" s="338"/>
      <c r="DC250" s="338"/>
      <c r="DD250" s="338"/>
      <c r="DE250" s="338"/>
      <c r="DF250" s="338"/>
      <c r="DG250" s="338"/>
      <c r="DH250" s="338"/>
      <c r="DI250" s="338"/>
      <c r="DJ250" s="338"/>
      <c r="DK250" s="338"/>
      <c r="DL250" s="338"/>
      <c r="DM250" s="338"/>
      <c r="DN250" s="338"/>
      <c r="DO250" s="338"/>
      <c r="DP250" s="338"/>
      <c r="DQ250" s="338"/>
      <c r="DR250" s="338"/>
      <c r="DS250" s="338"/>
      <c r="DT250" s="338"/>
      <c r="DU250" s="338"/>
      <c r="DV250" s="338"/>
      <c r="DW250" s="338"/>
      <c r="DX250" s="338"/>
      <c r="DY250" s="338"/>
    </row>
    <row r="251" spans="2:129">
      <c r="B251" s="338"/>
      <c r="C251" s="338"/>
      <c r="D251" s="338"/>
      <c r="E251" s="338"/>
      <c r="F251" s="338"/>
      <c r="G251" s="338"/>
      <c r="CH251" s="338"/>
      <c r="CI251" s="338"/>
      <c r="CJ251" s="338"/>
      <c r="CK251" s="338"/>
      <c r="CL251" s="338"/>
      <c r="CM251" s="338"/>
      <c r="CN251" s="338"/>
      <c r="CO251" s="338"/>
      <c r="CP251" s="338"/>
      <c r="CQ251" s="338"/>
      <c r="CR251" s="338"/>
      <c r="CS251" s="338"/>
      <c r="CT251" s="338"/>
      <c r="CU251" s="338"/>
      <c r="CV251" s="338"/>
      <c r="CW251" s="338"/>
      <c r="CX251" s="338"/>
      <c r="CY251" s="338"/>
      <c r="CZ251" s="338"/>
      <c r="DA251" s="338"/>
      <c r="DB251" s="338"/>
      <c r="DC251" s="338"/>
      <c r="DD251" s="338"/>
      <c r="DE251" s="338"/>
      <c r="DF251" s="338"/>
      <c r="DG251" s="338"/>
      <c r="DH251" s="338"/>
      <c r="DI251" s="338"/>
      <c r="DJ251" s="338"/>
      <c r="DK251" s="338"/>
      <c r="DL251" s="338"/>
      <c r="DM251" s="338"/>
      <c r="DN251" s="338"/>
      <c r="DO251" s="338"/>
      <c r="DP251" s="338"/>
      <c r="DQ251" s="338"/>
      <c r="DR251" s="338"/>
      <c r="DS251" s="338"/>
      <c r="DT251" s="338"/>
      <c r="DU251" s="338"/>
      <c r="DV251" s="338"/>
      <c r="DW251" s="338"/>
      <c r="DX251" s="338"/>
      <c r="DY251" s="338"/>
    </row>
    <row r="252" spans="2:129">
      <c r="B252" s="338"/>
      <c r="C252" s="338"/>
      <c r="D252" s="338"/>
      <c r="E252" s="338"/>
      <c r="F252" s="338"/>
      <c r="G252" s="338"/>
      <c r="CH252" s="338"/>
      <c r="CI252" s="338"/>
      <c r="CJ252" s="338"/>
      <c r="CK252" s="338"/>
      <c r="CL252" s="338"/>
      <c r="CM252" s="338"/>
      <c r="CN252" s="338"/>
      <c r="CO252" s="338"/>
      <c r="CP252" s="338"/>
      <c r="CQ252" s="338"/>
      <c r="CR252" s="338"/>
      <c r="CS252" s="338"/>
      <c r="CT252" s="338"/>
      <c r="CU252" s="338"/>
      <c r="CV252" s="338"/>
      <c r="CW252" s="338"/>
      <c r="CX252" s="338"/>
      <c r="CY252" s="338"/>
      <c r="CZ252" s="338"/>
      <c r="DA252" s="338"/>
      <c r="DB252" s="338"/>
      <c r="DC252" s="338"/>
      <c r="DD252" s="338"/>
      <c r="DE252" s="338"/>
      <c r="DF252" s="338"/>
      <c r="DG252" s="338"/>
      <c r="DH252" s="338"/>
      <c r="DI252" s="338"/>
      <c r="DJ252" s="338"/>
      <c r="DK252" s="338"/>
      <c r="DL252" s="338"/>
      <c r="DM252" s="338"/>
      <c r="DN252" s="338"/>
      <c r="DO252" s="338"/>
      <c r="DP252" s="338"/>
      <c r="DQ252" s="338"/>
      <c r="DR252" s="338"/>
      <c r="DS252" s="338"/>
      <c r="DT252" s="338"/>
      <c r="DU252" s="338"/>
      <c r="DV252" s="338"/>
      <c r="DW252" s="338"/>
      <c r="DX252" s="338"/>
      <c r="DY252" s="338"/>
    </row>
    <row r="253" spans="2:129">
      <c r="B253" s="338"/>
      <c r="C253" s="338"/>
      <c r="D253" s="338"/>
      <c r="E253" s="338"/>
      <c r="F253" s="338"/>
      <c r="G253" s="338"/>
      <c r="CH253" s="338"/>
      <c r="CI253" s="338"/>
      <c r="CJ253" s="338"/>
      <c r="CK253" s="338"/>
      <c r="CL253" s="338"/>
      <c r="CM253" s="338"/>
      <c r="CN253" s="338"/>
      <c r="CO253" s="338"/>
      <c r="CP253" s="338"/>
      <c r="CQ253" s="338"/>
      <c r="CR253" s="338"/>
      <c r="CS253" s="338"/>
      <c r="CT253" s="338"/>
      <c r="CU253" s="338"/>
      <c r="CV253" s="338"/>
      <c r="CW253" s="338"/>
      <c r="CX253" s="338"/>
      <c r="CY253" s="338"/>
      <c r="CZ253" s="338"/>
      <c r="DA253" s="338"/>
      <c r="DB253" s="338"/>
      <c r="DC253" s="338"/>
      <c r="DD253" s="338"/>
      <c r="DE253" s="338"/>
      <c r="DF253" s="338"/>
      <c r="DG253" s="338"/>
      <c r="DH253" s="338"/>
      <c r="DI253" s="338"/>
      <c r="DJ253" s="338"/>
      <c r="DK253" s="338"/>
      <c r="DL253" s="338"/>
      <c r="DM253" s="338"/>
      <c r="DN253" s="338"/>
      <c r="DO253" s="338"/>
      <c r="DP253" s="338"/>
      <c r="DQ253" s="338"/>
      <c r="DR253" s="338"/>
      <c r="DS253" s="338"/>
      <c r="DT253" s="338"/>
      <c r="DU253" s="338"/>
      <c r="DV253" s="338"/>
      <c r="DW253" s="338"/>
      <c r="DX253" s="338"/>
      <c r="DY253" s="338"/>
    </row>
    <row r="254" spans="2:129">
      <c r="B254" s="338"/>
      <c r="C254" s="338"/>
      <c r="D254" s="338"/>
      <c r="E254" s="338"/>
      <c r="F254" s="338"/>
      <c r="G254" s="338"/>
      <c r="CH254" s="338"/>
      <c r="CI254" s="338"/>
      <c r="CJ254" s="338"/>
      <c r="CK254" s="338"/>
      <c r="CL254" s="338"/>
      <c r="CM254" s="338"/>
      <c r="CN254" s="338"/>
      <c r="CO254" s="338"/>
      <c r="CP254" s="338"/>
      <c r="CQ254" s="338"/>
      <c r="CR254" s="338"/>
      <c r="CS254" s="338"/>
      <c r="CT254" s="338"/>
      <c r="CU254" s="338"/>
      <c r="CV254" s="338"/>
      <c r="CW254" s="338"/>
      <c r="CX254" s="338"/>
      <c r="CY254" s="338"/>
      <c r="CZ254" s="338"/>
      <c r="DA254" s="338"/>
      <c r="DB254" s="338"/>
      <c r="DC254" s="338"/>
      <c r="DD254" s="338"/>
      <c r="DE254" s="338"/>
      <c r="DF254" s="338"/>
      <c r="DG254" s="338"/>
      <c r="DH254" s="338"/>
      <c r="DI254" s="338"/>
      <c r="DJ254" s="338"/>
      <c r="DK254" s="338"/>
      <c r="DL254" s="338"/>
      <c r="DM254" s="338"/>
      <c r="DN254" s="338"/>
      <c r="DO254" s="338"/>
      <c r="DP254" s="338"/>
      <c r="DQ254" s="338"/>
      <c r="DR254" s="338"/>
      <c r="DS254" s="338"/>
      <c r="DT254" s="338"/>
      <c r="DU254" s="338"/>
      <c r="DV254" s="338"/>
      <c r="DW254" s="338"/>
      <c r="DX254" s="338"/>
      <c r="DY254" s="338"/>
    </row>
    <row r="255" spans="2:129">
      <c r="B255" s="338"/>
      <c r="C255" s="338"/>
      <c r="D255" s="338"/>
      <c r="E255" s="338"/>
      <c r="F255" s="338"/>
      <c r="G255" s="338"/>
      <c r="CH255" s="338"/>
      <c r="CI255" s="338"/>
      <c r="CJ255" s="338"/>
      <c r="CK255" s="338"/>
      <c r="CL255" s="338"/>
      <c r="CM255" s="338"/>
      <c r="CN255" s="338"/>
      <c r="CO255" s="338"/>
      <c r="CP255" s="338"/>
      <c r="CQ255" s="338"/>
      <c r="CR255" s="338"/>
      <c r="CS255" s="338"/>
      <c r="CT255" s="338"/>
      <c r="CU255" s="338"/>
      <c r="CV255" s="338"/>
      <c r="CW255" s="338"/>
      <c r="CX255" s="338"/>
      <c r="CY255" s="338"/>
      <c r="CZ255" s="338"/>
      <c r="DA255" s="338"/>
      <c r="DB255" s="338"/>
      <c r="DC255" s="338"/>
      <c r="DD255" s="338"/>
      <c r="DE255" s="338"/>
      <c r="DF255" s="338"/>
      <c r="DG255" s="338"/>
      <c r="DH255" s="338"/>
      <c r="DI255" s="338"/>
      <c r="DJ255" s="338"/>
      <c r="DK255" s="338"/>
      <c r="DL255" s="338"/>
      <c r="DM255" s="338"/>
      <c r="DN255" s="338"/>
      <c r="DO255" s="338"/>
      <c r="DP255" s="338"/>
      <c r="DQ255" s="338"/>
      <c r="DR255" s="338"/>
      <c r="DS255" s="338"/>
      <c r="DT255" s="338"/>
      <c r="DU255" s="338"/>
      <c r="DV255" s="338"/>
      <c r="DW255" s="338"/>
      <c r="DX255" s="338"/>
      <c r="DY255" s="338"/>
    </row>
    <row r="256" spans="2:129">
      <c r="B256" s="338"/>
      <c r="C256" s="338"/>
      <c r="D256" s="338"/>
      <c r="E256" s="338"/>
      <c r="F256" s="338"/>
      <c r="G256" s="338"/>
      <c r="CH256" s="338"/>
      <c r="CI256" s="338"/>
      <c r="CJ256" s="338"/>
      <c r="CK256" s="338"/>
      <c r="CL256" s="338"/>
      <c r="CM256" s="338"/>
      <c r="CN256" s="338"/>
      <c r="CO256" s="338"/>
      <c r="CP256" s="338"/>
      <c r="CQ256" s="338"/>
      <c r="CR256" s="338"/>
      <c r="CS256" s="338"/>
      <c r="CT256" s="338"/>
      <c r="CU256" s="338"/>
      <c r="CV256" s="338"/>
      <c r="CW256" s="338"/>
      <c r="CX256" s="338"/>
      <c r="CY256" s="338"/>
      <c r="CZ256" s="338"/>
      <c r="DA256" s="338"/>
      <c r="DB256" s="338"/>
      <c r="DC256" s="338"/>
      <c r="DD256" s="338"/>
      <c r="DE256" s="338"/>
      <c r="DF256" s="338"/>
      <c r="DG256" s="338"/>
      <c r="DH256" s="338"/>
      <c r="DI256" s="338"/>
      <c r="DJ256" s="338"/>
      <c r="DK256" s="338"/>
      <c r="DL256" s="338"/>
      <c r="DM256" s="338"/>
      <c r="DN256" s="338"/>
      <c r="DO256" s="338"/>
      <c r="DP256" s="338"/>
      <c r="DQ256" s="338"/>
      <c r="DR256" s="338"/>
      <c r="DS256" s="338"/>
      <c r="DT256" s="338"/>
      <c r="DU256" s="338"/>
      <c r="DV256" s="338"/>
      <c r="DW256" s="338"/>
      <c r="DX256" s="338"/>
      <c r="DY256" s="338"/>
    </row>
    <row r="257" spans="2:129">
      <c r="B257" s="338"/>
      <c r="C257" s="338"/>
      <c r="D257" s="338"/>
      <c r="E257" s="338"/>
      <c r="F257" s="338"/>
      <c r="G257" s="338"/>
      <c r="CH257" s="338"/>
      <c r="CI257" s="338"/>
      <c r="CJ257" s="338"/>
      <c r="CK257" s="338"/>
      <c r="CL257" s="338"/>
      <c r="CM257" s="338"/>
      <c r="CN257" s="338"/>
      <c r="CO257" s="338"/>
      <c r="CP257" s="338"/>
      <c r="CQ257" s="338"/>
      <c r="CR257" s="338"/>
      <c r="CS257" s="338"/>
      <c r="CT257" s="338"/>
      <c r="CU257" s="338"/>
      <c r="CV257" s="338"/>
      <c r="CW257" s="338"/>
      <c r="CX257" s="338"/>
      <c r="CY257" s="338"/>
      <c r="CZ257" s="338"/>
      <c r="DA257" s="338"/>
      <c r="DB257" s="338"/>
      <c r="DC257" s="338"/>
      <c r="DD257" s="338"/>
      <c r="DE257" s="338"/>
      <c r="DF257" s="338"/>
      <c r="DG257" s="338"/>
      <c r="DH257" s="338"/>
      <c r="DI257" s="338"/>
      <c r="DJ257" s="338"/>
      <c r="DK257" s="338"/>
      <c r="DL257" s="338"/>
      <c r="DM257" s="338"/>
      <c r="DN257" s="338"/>
      <c r="DO257" s="338"/>
      <c r="DP257" s="338"/>
      <c r="DQ257" s="338"/>
      <c r="DR257" s="338"/>
      <c r="DS257" s="338"/>
      <c r="DT257" s="338"/>
      <c r="DU257" s="338"/>
      <c r="DV257" s="338"/>
      <c r="DW257" s="338"/>
      <c r="DX257" s="338"/>
      <c r="DY257" s="338"/>
    </row>
    <row r="258" spans="2:129">
      <c r="B258" s="338"/>
      <c r="C258" s="338"/>
      <c r="D258" s="338"/>
      <c r="E258" s="338"/>
      <c r="F258" s="338"/>
      <c r="G258" s="338"/>
      <c r="CH258" s="338"/>
      <c r="CI258" s="338"/>
      <c r="CJ258" s="338"/>
      <c r="CK258" s="338"/>
      <c r="CL258" s="338"/>
      <c r="CM258" s="338"/>
      <c r="CN258" s="338"/>
      <c r="CO258" s="338"/>
      <c r="CP258" s="338"/>
      <c r="CQ258" s="338"/>
      <c r="CR258" s="338"/>
      <c r="CS258" s="338"/>
      <c r="CT258" s="338"/>
      <c r="CU258" s="338"/>
      <c r="CV258" s="338"/>
      <c r="CW258" s="338"/>
      <c r="CX258" s="338"/>
      <c r="CY258" s="338"/>
      <c r="CZ258" s="338"/>
      <c r="DA258" s="338"/>
      <c r="DB258" s="338"/>
      <c r="DC258" s="338"/>
      <c r="DD258" s="338"/>
      <c r="DE258" s="338"/>
      <c r="DF258" s="338"/>
      <c r="DG258" s="338"/>
      <c r="DH258" s="338"/>
      <c r="DI258" s="338"/>
      <c r="DJ258" s="338"/>
      <c r="DK258" s="338"/>
      <c r="DL258" s="338"/>
      <c r="DM258" s="338"/>
      <c r="DN258" s="338"/>
      <c r="DO258" s="338"/>
      <c r="DP258" s="338"/>
      <c r="DQ258" s="338"/>
      <c r="DR258" s="338"/>
      <c r="DS258" s="338"/>
      <c r="DT258" s="338"/>
      <c r="DU258" s="338"/>
      <c r="DV258" s="338"/>
      <c r="DW258" s="338"/>
      <c r="DX258" s="338"/>
      <c r="DY258" s="338"/>
    </row>
    <row r="259" spans="2:129">
      <c r="B259" s="338"/>
      <c r="C259" s="338"/>
      <c r="D259" s="338"/>
      <c r="E259" s="338"/>
      <c r="F259" s="338"/>
      <c r="G259" s="338"/>
      <c r="CH259" s="338"/>
      <c r="CI259" s="338"/>
      <c r="CJ259" s="338"/>
      <c r="CK259" s="338"/>
      <c r="CL259" s="338"/>
      <c r="CM259" s="338"/>
      <c r="CN259" s="338"/>
      <c r="CO259" s="338"/>
      <c r="CP259" s="338"/>
      <c r="CQ259" s="338"/>
      <c r="CR259" s="338"/>
      <c r="CS259" s="338"/>
      <c r="CT259" s="338"/>
      <c r="CU259" s="338"/>
      <c r="CV259" s="338"/>
      <c r="CW259" s="338"/>
      <c r="CX259" s="338"/>
      <c r="CY259" s="338"/>
      <c r="CZ259" s="338"/>
      <c r="DA259" s="338"/>
      <c r="DB259" s="338"/>
      <c r="DC259" s="338"/>
      <c r="DD259" s="338"/>
      <c r="DE259" s="338"/>
      <c r="DF259" s="338"/>
      <c r="DG259" s="338"/>
      <c r="DH259" s="338"/>
      <c r="DI259" s="338"/>
      <c r="DJ259" s="338"/>
      <c r="DK259" s="338"/>
      <c r="DL259" s="338"/>
      <c r="DM259" s="338"/>
      <c r="DN259" s="338"/>
      <c r="DO259" s="338"/>
      <c r="DP259" s="338"/>
      <c r="DQ259" s="338"/>
      <c r="DR259" s="338"/>
      <c r="DS259" s="338"/>
      <c r="DT259" s="338"/>
      <c r="DU259" s="338"/>
      <c r="DV259" s="338"/>
      <c r="DW259" s="338"/>
      <c r="DX259" s="338"/>
      <c r="DY259" s="338"/>
    </row>
    <row r="260" spans="2:129">
      <c r="B260" s="338"/>
      <c r="C260" s="338"/>
      <c r="D260" s="338"/>
      <c r="E260" s="338"/>
      <c r="F260" s="338"/>
      <c r="G260" s="338"/>
      <c r="CH260" s="338"/>
      <c r="CI260" s="338"/>
      <c r="CJ260" s="338"/>
      <c r="CK260" s="338"/>
      <c r="CL260" s="338"/>
      <c r="CM260" s="338"/>
      <c r="CN260" s="338"/>
      <c r="CO260" s="338"/>
      <c r="CP260" s="338"/>
      <c r="CQ260" s="338"/>
      <c r="CR260" s="338"/>
      <c r="CS260" s="338"/>
      <c r="CT260" s="338"/>
      <c r="CU260" s="338"/>
      <c r="CV260" s="338"/>
      <c r="CW260" s="338"/>
      <c r="CX260" s="338"/>
      <c r="CY260" s="338"/>
      <c r="CZ260" s="338"/>
      <c r="DA260" s="338"/>
      <c r="DB260" s="338"/>
      <c r="DC260" s="338"/>
      <c r="DD260" s="338"/>
      <c r="DE260" s="338"/>
      <c r="DF260" s="338"/>
      <c r="DG260" s="338"/>
      <c r="DH260" s="338"/>
      <c r="DI260" s="338"/>
      <c r="DJ260" s="338"/>
      <c r="DK260" s="338"/>
      <c r="DL260" s="338"/>
      <c r="DM260" s="338"/>
      <c r="DN260" s="338"/>
      <c r="DO260" s="338"/>
      <c r="DP260" s="338"/>
      <c r="DQ260" s="338"/>
      <c r="DR260" s="338"/>
      <c r="DS260" s="338"/>
      <c r="DT260" s="338"/>
      <c r="DU260" s="338"/>
      <c r="DV260" s="338"/>
      <c r="DW260" s="338"/>
      <c r="DX260" s="338"/>
      <c r="DY260" s="338"/>
    </row>
    <row r="261" spans="2:129">
      <c r="B261" s="338"/>
      <c r="C261" s="338"/>
      <c r="D261" s="338"/>
      <c r="E261" s="338"/>
      <c r="F261" s="338"/>
      <c r="G261" s="338"/>
      <c r="CH261" s="338"/>
      <c r="CI261" s="338"/>
      <c r="CJ261" s="338"/>
      <c r="CK261" s="338"/>
      <c r="CL261" s="338"/>
      <c r="CM261" s="338"/>
      <c r="CN261" s="338"/>
      <c r="CO261" s="338"/>
      <c r="CP261" s="338"/>
      <c r="CQ261" s="338"/>
      <c r="CR261" s="338"/>
      <c r="CS261" s="338"/>
      <c r="CT261" s="338"/>
      <c r="CU261" s="338"/>
      <c r="CV261" s="338"/>
      <c r="CW261" s="338"/>
      <c r="CX261" s="338"/>
      <c r="CY261" s="338"/>
      <c r="CZ261" s="338"/>
      <c r="DA261" s="338"/>
      <c r="DB261" s="338"/>
      <c r="DC261" s="338"/>
      <c r="DD261" s="338"/>
      <c r="DE261" s="338"/>
      <c r="DF261" s="338"/>
      <c r="DG261" s="338"/>
      <c r="DH261" s="338"/>
      <c r="DI261" s="338"/>
      <c r="DJ261" s="338"/>
      <c r="DK261" s="338"/>
      <c r="DL261" s="338"/>
      <c r="DM261" s="338"/>
      <c r="DN261" s="338"/>
      <c r="DO261" s="338"/>
      <c r="DP261" s="338"/>
      <c r="DQ261" s="338"/>
      <c r="DR261" s="338"/>
      <c r="DS261" s="338"/>
      <c r="DT261" s="338"/>
      <c r="DU261" s="338"/>
      <c r="DV261" s="338"/>
      <c r="DW261" s="338"/>
      <c r="DX261" s="338"/>
      <c r="DY261" s="338"/>
    </row>
    <row r="262" spans="2:129">
      <c r="B262" s="338"/>
      <c r="C262" s="338"/>
      <c r="D262" s="338"/>
      <c r="E262" s="338"/>
      <c r="F262" s="338"/>
      <c r="G262" s="338"/>
      <c r="CH262" s="338"/>
      <c r="CI262" s="338"/>
      <c r="CJ262" s="338"/>
      <c r="CK262" s="338"/>
      <c r="CL262" s="338"/>
      <c r="CM262" s="338"/>
      <c r="CN262" s="338"/>
      <c r="CO262" s="338"/>
      <c r="CP262" s="338"/>
      <c r="CQ262" s="338"/>
      <c r="CR262" s="338"/>
      <c r="CS262" s="338"/>
      <c r="CT262" s="338"/>
      <c r="CU262" s="338"/>
      <c r="CV262" s="338"/>
      <c r="CW262" s="338"/>
      <c r="CX262" s="338"/>
      <c r="CY262" s="338"/>
      <c r="CZ262" s="338"/>
      <c r="DA262" s="338"/>
      <c r="DB262" s="338"/>
      <c r="DC262" s="338"/>
      <c r="DD262" s="338"/>
      <c r="DE262" s="338"/>
      <c r="DF262" s="338"/>
      <c r="DG262" s="338"/>
      <c r="DH262" s="338"/>
      <c r="DI262" s="338"/>
      <c r="DJ262" s="338"/>
      <c r="DK262" s="338"/>
      <c r="DL262" s="338"/>
      <c r="DM262" s="338"/>
      <c r="DN262" s="338"/>
      <c r="DO262" s="338"/>
      <c r="DP262" s="338"/>
      <c r="DQ262" s="338"/>
      <c r="DR262" s="338"/>
      <c r="DS262" s="338"/>
      <c r="DT262" s="338"/>
      <c r="DU262" s="338"/>
      <c r="DV262" s="338"/>
      <c r="DW262" s="338"/>
      <c r="DX262" s="338"/>
      <c r="DY262" s="338"/>
    </row>
    <row r="263" spans="2:129">
      <c r="B263" s="338"/>
      <c r="C263" s="338"/>
      <c r="D263" s="338"/>
      <c r="E263" s="338"/>
      <c r="F263" s="338"/>
      <c r="G263" s="338"/>
      <c r="CH263" s="338"/>
      <c r="CI263" s="338"/>
      <c r="CJ263" s="338"/>
      <c r="CK263" s="338"/>
      <c r="CL263" s="338"/>
      <c r="CM263" s="338"/>
      <c r="CN263" s="338"/>
      <c r="CO263" s="338"/>
      <c r="CP263" s="338"/>
      <c r="CQ263" s="338"/>
      <c r="CR263" s="338"/>
      <c r="CS263" s="338"/>
      <c r="CT263" s="338"/>
      <c r="CU263" s="338"/>
      <c r="CV263" s="338"/>
      <c r="CW263" s="338"/>
      <c r="CX263" s="338"/>
      <c r="CY263" s="338"/>
      <c r="CZ263" s="338"/>
      <c r="DA263" s="338"/>
      <c r="DB263" s="338"/>
      <c r="DC263" s="338"/>
      <c r="DD263" s="338"/>
      <c r="DE263" s="338"/>
      <c r="DF263" s="338"/>
      <c r="DG263" s="338"/>
      <c r="DH263" s="338"/>
      <c r="DI263" s="338"/>
      <c r="DJ263" s="338"/>
      <c r="DK263" s="338"/>
      <c r="DL263" s="338"/>
      <c r="DM263" s="338"/>
      <c r="DN263" s="338"/>
      <c r="DO263" s="338"/>
      <c r="DP263" s="338"/>
      <c r="DQ263" s="338"/>
      <c r="DR263" s="338"/>
      <c r="DS263" s="338"/>
      <c r="DT263" s="338"/>
      <c r="DU263" s="338"/>
      <c r="DV263" s="338"/>
      <c r="DW263" s="338"/>
      <c r="DX263" s="338"/>
      <c r="DY263" s="338"/>
    </row>
    <row r="264" spans="2:129">
      <c r="B264" s="338"/>
      <c r="C264" s="338"/>
      <c r="D264" s="338"/>
      <c r="E264" s="338"/>
      <c r="F264" s="338"/>
      <c r="G264" s="338"/>
      <c r="CH264" s="338"/>
      <c r="CI264" s="338"/>
      <c r="CJ264" s="338"/>
      <c r="CK264" s="338"/>
      <c r="CL264" s="338"/>
      <c r="CM264" s="338"/>
      <c r="CN264" s="338"/>
      <c r="CO264" s="338"/>
      <c r="CP264" s="338"/>
      <c r="CQ264" s="338"/>
      <c r="CR264" s="338"/>
      <c r="CS264" s="338"/>
      <c r="CT264" s="338"/>
      <c r="CU264" s="338"/>
      <c r="CV264" s="338"/>
      <c r="CW264" s="338"/>
      <c r="CX264" s="338"/>
      <c r="CY264" s="338"/>
      <c r="CZ264" s="338"/>
      <c r="DA264" s="338"/>
      <c r="DB264" s="338"/>
      <c r="DC264" s="338"/>
      <c r="DD264" s="338"/>
      <c r="DE264" s="338"/>
      <c r="DF264" s="338"/>
      <c r="DG264" s="338"/>
      <c r="DH264" s="338"/>
      <c r="DI264" s="338"/>
      <c r="DJ264" s="338"/>
      <c r="DK264" s="338"/>
      <c r="DL264" s="338"/>
      <c r="DM264" s="338"/>
      <c r="DN264" s="338"/>
      <c r="DO264" s="338"/>
      <c r="DP264" s="338"/>
      <c r="DQ264" s="338"/>
      <c r="DR264" s="338"/>
      <c r="DS264" s="338"/>
      <c r="DT264" s="338"/>
      <c r="DU264" s="338"/>
      <c r="DV264" s="338"/>
      <c r="DW264" s="338"/>
      <c r="DX264" s="338"/>
      <c r="DY264" s="338"/>
    </row>
    <row r="265" spans="2:129">
      <c r="B265" s="338"/>
      <c r="C265" s="338"/>
      <c r="D265" s="338"/>
      <c r="E265" s="338"/>
      <c r="F265" s="338"/>
      <c r="G265" s="338"/>
      <c r="CH265" s="338"/>
      <c r="CI265" s="338"/>
      <c r="CJ265" s="338"/>
      <c r="CK265" s="338"/>
      <c r="CL265" s="338"/>
      <c r="CM265" s="338"/>
      <c r="CN265" s="338"/>
      <c r="CO265" s="338"/>
      <c r="CP265" s="338"/>
      <c r="CQ265" s="338"/>
      <c r="CR265" s="338"/>
      <c r="CS265" s="338"/>
      <c r="CT265" s="338"/>
      <c r="CU265" s="338"/>
      <c r="CV265" s="338"/>
      <c r="CW265" s="338"/>
      <c r="CX265" s="338"/>
      <c r="CY265" s="338"/>
      <c r="CZ265" s="338"/>
      <c r="DA265" s="338"/>
      <c r="DB265" s="338"/>
      <c r="DC265" s="338"/>
      <c r="DD265" s="338"/>
      <c r="DE265" s="338"/>
      <c r="DF265" s="338"/>
      <c r="DG265" s="338"/>
      <c r="DH265" s="338"/>
      <c r="DI265" s="338"/>
      <c r="DJ265" s="338"/>
      <c r="DK265" s="338"/>
      <c r="DL265" s="338"/>
      <c r="DM265" s="338"/>
      <c r="DN265" s="338"/>
      <c r="DO265" s="338"/>
      <c r="DP265" s="338"/>
      <c r="DQ265" s="338"/>
      <c r="DR265" s="338"/>
      <c r="DS265" s="338"/>
      <c r="DT265" s="338"/>
      <c r="DU265" s="338"/>
      <c r="DV265" s="338"/>
      <c r="DW265" s="338"/>
      <c r="DX265" s="338"/>
      <c r="DY265" s="338"/>
    </row>
    <row r="266" spans="2:129">
      <c r="B266" s="338"/>
      <c r="C266" s="338"/>
      <c r="D266" s="338"/>
      <c r="E266" s="338"/>
      <c r="F266" s="338"/>
      <c r="G266" s="338"/>
      <c r="CH266" s="338"/>
      <c r="CI266" s="338"/>
      <c r="CJ266" s="338"/>
      <c r="CK266" s="338"/>
      <c r="CL266" s="338"/>
      <c r="CM266" s="338"/>
      <c r="CN266" s="338"/>
      <c r="CO266" s="338"/>
      <c r="CP266" s="338"/>
      <c r="CQ266" s="338"/>
      <c r="CR266" s="338"/>
      <c r="CS266" s="338"/>
      <c r="CT266" s="338"/>
      <c r="CU266" s="338"/>
      <c r="CV266" s="338"/>
      <c r="CW266" s="338"/>
      <c r="CX266" s="338"/>
      <c r="CY266" s="338"/>
      <c r="CZ266" s="338"/>
      <c r="DA266" s="338"/>
      <c r="DB266" s="338"/>
      <c r="DC266" s="338"/>
      <c r="DD266" s="338"/>
      <c r="DE266" s="338"/>
      <c r="DF266" s="338"/>
      <c r="DG266" s="338"/>
      <c r="DH266" s="338"/>
      <c r="DI266" s="338"/>
      <c r="DJ266" s="338"/>
      <c r="DK266" s="338"/>
      <c r="DL266" s="338"/>
      <c r="DM266" s="338"/>
      <c r="DN266" s="338"/>
      <c r="DO266" s="338"/>
      <c r="DP266" s="338"/>
      <c r="DQ266" s="338"/>
      <c r="DR266" s="338"/>
      <c r="DS266" s="338"/>
      <c r="DT266" s="338"/>
      <c r="DU266" s="338"/>
      <c r="DV266" s="338"/>
      <c r="DW266" s="338"/>
      <c r="DX266" s="338"/>
      <c r="DY266" s="338"/>
    </row>
    <row r="267" spans="2:129">
      <c r="B267" s="338"/>
      <c r="C267" s="338"/>
      <c r="D267" s="338"/>
      <c r="E267" s="338"/>
      <c r="F267" s="338"/>
      <c r="G267" s="338"/>
      <c r="CH267" s="338"/>
      <c r="CI267" s="338"/>
      <c r="CJ267" s="338"/>
      <c r="CK267" s="338"/>
      <c r="CL267" s="338"/>
      <c r="CM267" s="338"/>
      <c r="CN267" s="338"/>
      <c r="CO267" s="338"/>
      <c r="CP267" s="338"/>
      <c r="CQ267" s="338"/>
      <c r="CR267" s="338"/>
      <c r="CS267" s="338"/>
      <c r="CT267" s="338"/>
      <c r="CU267" s="338"/>
      <c r="CV267" s="338"/>
      <c r="CW267" s="338"/>
      <c r="CX267" s="338"/>
      <c r="CY267" s="338"/>
      <c r="CZ267" s="338"/>
      <c r="DA267" s="338"/>
      <c r="DB267" s="338"/>
      <c r="DC267" s="338"/>
      <c r="DD267" s="338"/>
      <c r="DE267" s="338"/>
      <c r="DF267" s="338"/>
      <c r="DG267" s="338"/>
      <c r="DH267" s="338"/>
      <c r="DI267" s="338"/>
      <c r="DJ267" s="338"/>
      <c r="DK267" s="338"/>
      <c r="DL267" s="338"/>
      <c r="DM267" s="338"/>
      <c r="DN267" s="338"/>
      <c r="DO267" s="338"/>
      <c r="DP267" s="338"/>
      <c r="DQ267" s="338"/>
      <c r="DR267" s="338"/>
      <c r="DS267" s="338"/>
      <c r="DT267" s="338"/>
      <c r="DU267" s="338"/>
      <c r="DV267" s="338"/>
      <c r="DW267" s="338"/>
      <c r="DX267" s="338"/>
      <c r="DY267" s="338"/>
    </row>
    <row r="268" spans="2:129">
      <c r="B268" s="338"/>
      <c r="C268" s="338"/>
      <c r="D268" s="338"/>
      <c r="E268" s="338"/>
      <c r="F268" s="338"/>
      <c r="G268" s="338"/>
      <c r="CH268" s="338"/>
      <c r="CI268" s="338"/>
      <c r="CJ268" s="338"/>
      <c r="CK268" s="338"/>
      <c r="CL268" s="338"/>
      <c r="CM268" s="338"/>
      <c r="CN268" s="338"/>
      <c r="CO268" s="338"/>
      <c r="CP268" s="338"/>
      <c r="CQ268" s="338"/>
      <c r="CR268" s="338"/>
      <c r="CS268" s="338"/>
      <c r="CT268" s="338"/>
      <c r="CU268" s="338"/>
      <c r="CV268" s="338"/>
      <c r="CW268" s="338"/>
      <c r="CX268" s="338"/>
      <c r="CY268" s="338"/>
      <c r="CZ268" s="338"/>
      <c r="DA268" s="338"/>
      <c r="DB268" s="338"/>
      <c r="DC268" s="338"/>
      <c r="DD268" s="338"/>
      <c r="DE268" s="338"/>
      <c r="DF268" s="338"/>
      <c r="DG268" s="338"/>
      <c r="DH268" s="338"/>
      <c r="DI268" s="338"/>
      <c r="DJ268" s="338"/>
      <c r="DK268" s="338"/>
      <c r="DL268" s="338"/>
      <c r="DM268" s="338"/>
      <c r="DN268" s="338"/>
      <c r="DO268" s="338"/>
      <c r="DP268" s="338"/>
      <c r="DQ268" s="338"/>
      <c r="DR268" s="338"/>
      <c r="DS268" s="338"/>
      <c r="DT268" s="338"/>
      <c r="DU268" s="338"/>
      <c r="DV268" s="338"/>
      <c r="DW268" s="338"/>
      <c r="DX268" s="338"/>
      <c r="DY268" s="338"/>
    </row>
    <row r="269" spans="2:129">
      <c r="B269" s="338"/>
      <c r="C269" s="338"/>
      <c r="D269" s="338"/>
      <c r="E269" s="338"/>
      <c r="F269" s="338"/>
      <c r="G269" s="338"/>
      <c r="CH269" s="338"/>
      <c r="CI269" s="338"/>
      <c r="CJ269" s="338"/>
      <c r="CK269" s="338"/>
      <c r="CL269" s="338"/>
      <c r="CM269" s="338"/>
      <c r="CN269" s="338"/>
      <c r="CO269" s="338"/>
      <c r="CP269" s="338"/>
      <c r="CQ269" s="338"/>
      <c r="CR269" s="338"/>
      <c r="CS269" s="338"/>
      <c r="CT269" s="338"/>
      <c r="CU269" s="338"/>
      <c r="CV269" s="338"/>
      <c r="CW269" s="338"/>
      <c r="CX269" s="338"/>
      <c r="CY269" s="338"/>
      <c r="CZ269" s="338"/>
      <c r="DA269" s="338"/>
      <c r="DB269" s="338"/>
      <c r="DC269" s="338"/>
      <c r="DD269" s="338"/>
      <c r="DE269" s="338"/>
      <c r="DF269" s="338"/>
      <c r="DG269" s="338"/>
      <c r="DH269" s="338"/>
      <c r="DI269" s="338"/>
      <c r="DJ269" s="338"/>
      <c r="DK269" s="338"/>
      <c r="DL269" s="338"/>
      <c r="DM269" s="338"/>
      <c r="DN269" s="338"/>
      <c r="DO269" s="338"/>
      <c r="DP269" s="338"/>
      <c r="DQ269" s="338"/>
      <c r="DR269" s="338"/>
      <c r="DS269" s="338"/>
      <c r="DT269" s="338"/>
      <c r="DU269" s="338"/>
      <c r="DV269" s="338"/>
      <c r="DW269" s="338"/>
      <c r="DX269" s="338"/>
      <c r="DY269" s="338"/>
    </row>
    <row r="270" spans="2:129">
      <c r="B270" s="338"/>
      <c r="C270" s="338"/>
      <c r="D270" s="338"/>
      <c r="E270" s="338"/>
      <c r="F270" s="338"/>
      <c r="G270" s="338"/>
      <c r="CH270" s="338"/>
      <c r="CI270" s="338"/>
      <c r="CJ270" s="338"/>
      <c r="CK270" s="338"/>
      <c r="CL270" s="338"/>
      <c r="CM270" s="338"/>
      <c r="CN270" s="338"/>
      <c r="CO270" s="338"/>
      <c r="CP270" s="338"/>
      <c r="CQ270" s="338"/>
      <c r="CR270" s="338"/>
      <c r="CS270" s="338"/>
      <c r="CT270" s="338"/>
      <c r="CU270" s="338"/>
      <c r="CV270" s="338"/>
      <c r="CW270" s="338"/>
      <c r="CX270" s="338"/>
      <c r="CY270" s="338"/>
      <c r="CZ270" s="338"/>
      <c r="DA270" s="338"/>
      <c r="DB270" s="338"/>
      <c r="DC270" s="338"/>
      <c r="DD270" s="338"/>
      <c r="DE270" s="338"/>
      <c r="DF270" s="338"/>
      <c r="DG270" s="338"/>
      <c r="DH270" s="338"/>
      <c r="DI270" s="338"/>
      <c r="DJ270" s="338"/>
      <c r="DK270" s="338"/>
      <c r="DL270" s="338"/>
      <c r="DM270" s="338"/>
      <c r="DN270" s="338"/>
      <c r="DO270" s="338"/>
      <c r="DP270" s="338"/>
      <c r="DQ270" s="338"/>
      <c r="DR270" s="338"/>
      <c r="DS270" s="338"/>
      <c r="DT270" s="338"/>
      <c r="DU270" s="338"/>
      <c r="DV270" s="338"/>
      <c r="DW270" s="338"/>
      <c r="DX270" s="338"/>
      <c r="DY270" s="338"/>
    </row>
    <row r="271" spans="2:129">
      <c r="B271" s="338"/>
      <c r="C271" s="338"/>
      <c r="D271" s="338"/>
      <c r="E271" s="338"/>
      <c r="F271" s="338"/>
      <c r="G271" s="338"/>
      <c r="CH271" s="338"/>
      <c r="CI271" s="338"/>
      <c r="CJ271" s="338"/>
      <c r="CK271" s="338"/>
      <c r="CL271" s="338"/>
      <c r="CM271" s="338"/>
      <c r="CN271" s="338"/>
      <c r="CO271" s="338"/>
      <c r="CP271" s="338"/>
      <c r="CQ271" s="338"/>
      <c r="CR271" s="338"/>
      <c r="CS271" s="338"/>
      <c r="CT271" s="338"/>
      <c r="CU271" s="338"/>
      <c r="CV271" s="338"/>
      <c r="CW271" s="338"/>
      <c r="CX271" s="338"/>
      <c r="CY271" s="338"/>
      <c r="CZ271" s="338"/>
      <c r="DA271" s="338"/>
      <c r="DB271" s="338"/>
      <c r="DC271" s="338"/>
      <c r="DD271" s="338"/>
      <c r="DE271" s="338"/>
      <c r="DF271" s="338"/>
      <c r="DG271" s="338"/>
      <c r="DH271" s="338"/>
      <c r="DI271" s="338"/>
      <c r="DJ271" s="338"/>
      <c r="DK271" s="338"/>
      <c r="DL271" s="338"/>
      <c r="DM271" s="338"/>
      <c r="DN271" s="338"/>
      <c r="DO271" s="338"/>
      <c r="DP271" s="338"/>
      <c r="DQ271" s="338"/>
      <c r="DR271" s="338"/>
      <c r="DS271" s="338"/>
      <c r="DT271" s="338"/>
      <c r="DU271" s="338"/>
      <c r="DV271" s="338"/>
      <c r="DW271" s="338"/>
      <c r="DX271" s="338"/>
      <c r="DY271" s="338"/>
    </row>
    <row r="272" spans="2:129">
      <c r="B272" s="338"/>
      <c r="C272" s="338"/>
      <c r="D272" s="338"/>
      <c r="E272" s="338"/>
      <c r="F272" s="338"/>
      <c r="G272" s="338"/>
      <c r="CH272" s="338"/>
      <c r="CI272" s="338"/>
      <c r="CJ272" s="338"/>
      <c r="CK272" s="338"/>
      <c r="CL272" s="338"/>
      <c r="CM272" s="338"/>
      <c r="CN272" s="338"/>
      <c r="CO272" s="338"/>
      <c r="CP272" s="338"/>
      <c r="CQ272" s="338"/>
      <c r="CR272" s="338"/>
      <c r="CS272" s="338"/>
      <c r="CT272" s="338"/>
      <c r="CU272" s="338"/>
      <c r="CV272" s="338"/>
      <c r="CW272" s="338"/>
      <c r="CX272" s="338"/>
      <c r="CY272" s="338"/>
      <c r="CZ272" s="338"/>
      <c r="DA272" s="338"/>
      <c r="DB272" s="338"/>
      <c r="DC272" s="338"/>
      <c r="DD272" s="338"/>
      <c r="DE272" s="338"/>
      <c r="DF272" s="338"/>
      <c r="DG272" s="338"/>
      <c r="DH272" s="338"/>
      <c r="DI272" s="338"/>
      <c r="DJ272" s="338"/>
      <c r="DK272" s="338"/>
      <c r="DL272" s="338"/>
      <c r="DM272" s="338"/>
      <c r="DN272" s="338"/>
      <c r="DO272" s="338"/>
      <c r="DP272" s="338"/>
      <c r="DQ272" s="338"/>
      <c r="DR272" s="338"/>
      <c r="DS272" s="338"/>
      <c r="DT272" s="338"/>
      <c r="DU272" s="338"/>
      <c r="DV272" s="338"/>
      <c r="DW272" s="338"/>
      <c r="DX272" s="338"/>
      <c r="DY272" s="338"/>
    </row>
    <row r="273" spans="2:129">
      <c r="B273" s="338"/>
      <c r="C273" s="338"/>
      <c r="D273" s="338"/>
      <c r="E273" s="338"/>
      <c r="F273" s="338"/>
      <c r="G273" s="338"/>
      <c r="CH273" s="338"/>
      <c r="CI273" s="338"/>
      <c r="CJ273" s="338"/>
      <c r="CK273" s="338"/>
      <c r="CL273" s="338"/>
      <c r="CM273" s="338"/>
      <c r="CN273" s="338"/>
      <c r="CO273" s="338"/>
      <c r="CP273" s="338"/>
      <c r="CQ273" s="338"/>
      <c r="CR273" s="338"/>
      <c r="CS273" s="338"/>
      <c r="CT273" s="338"/>
      <c r="CU273" s="338"/>
      <c r="CV273" s="338"/>
      <c r="CW273" s="338"/>
      <c r="CX273" s="338"/>
      <c r="CY273" s="338"/>
      <c r="CZ273" s="338"/>
      <c r="DA273" s="338"/>
      <c r="DB273" s="338"/>
      <c r="DC273" s="338"/>
      <c r="DD273" s="338"/>
      <c r="DE273" s="338"/>
      <c r="DF273" s="338"/>
      <c r="DG273" s="338"/>
      <c r="DH273" s="338"/>
      <c r="DI273" s="338"/>
      <c r="DJ273" s="338"/>
      <c r="DK273" s="338"/>
      <c r="DL273" s="338"/>
      <c r="DM273" s="338"/>
      <c r="DN273" s="338"/>
      <c r="DO273" s="338"/>
      <c r="DP273" s="338"/>
      <c r="DQ273" s="338"/>
      <c r="DR273" s="338"/>
      <c r="DS273" s="338"/>
      <c r="DT273" s="338"/>
      <c r="DU273" s="338"/>
      <c r="DV273" s="338"/>
      <c r="DW273" s="338"/>
      <c r="DX273" s="338"/>
      <c r="DY273" s="338"/>
    </row>
    <row r="274" spans="2:129">
      <c r="B274" s="338"/>
      <c r="C274" s="338"/>
      <c r="D274" s="338"/>
      <c r="E274" s="338"/>
      <c r="F274" s="338"/>
      <c r="G274" s="338"/>
      <c r="CH274" s="338"/>
      <c r="CI274" s="338"/>
      <c r="CJ274" s="338"/>
      <c r="CK274" s="338"/>
      <c r="CL274" s="338"/>
      <c r="CM274" s="338"/>
      <c r="CN274" s="338"/>
      <c r="CO274" s="338"/>
      <c r="CP274" s="338"/>
      <c r="CQ274" s="338"/>
      <c r="CR274" s="338"/>
      <c r="CS274" s="338"/>
      <c r="CT274" s="338"/>
      <c r="CU274" s="338"/>
      <c r="CV274" s="338"/>
      <c r="CW274" s="338"/>
      <c r="CX274" s="338"/>
      <c r="CY274" s="338"/>
      <c r="CZ274" s="338"/>
      <c r="DA274" s="338"/>
      <c r="DB274" s="338"/>
      <c r="DC274" s="338"/>
      <c r="DD274" s="338"/>
      <c r="DE274" s="338"/>
      <c r="DF274" s="338"/>
      <c r="DG274" s="338"/>
      <c r="DH274" s="338"/>
      <c r="DI274" s="338"/>
      <c r="DJ274" s="338"/>
      <c r="DK274" s="338"/>
      <c r="DL274" s="338"/>
      <c r="DM274" s="338"/>
      <c r="DN274" s="338"/>
      <c r="DO274" s="338"/>
      <c r="DP274" s="338"/>
      <c r="DQ274" s="338"/>
      <c r="DR274" s="338"/>
      <c r="DS274" s="338"/>
      <c r="DT274" s="338"/>
      <c r="DU274" s="338"/>
      <c r="DV274" s="338"/>
      <c r="DW274" s="338"/>
      <c r="DX274" s="338"/>
      <c r="DY274" s="338"/>
    </row>
    <row r="275" spans="2:129">
      <c r="B275" s="338"/>
      <c r="C275" s="338"/>
      <c r="D275" s="338"/>
      <c r="E275" s="338"/>
      <c r="F275" s="338"/>
      <c r="G275" s="338"/>
      <c r="CH275" s="338"/>
      <c r="CI275" s="338"/>
      <c r="CJ275" s="338"/>
      <c r="CK275" s="338"/>
      <c r="CL275" s="338"/>
      <c r="CM275" s="338"/>
      <c r="CN275" s="338"/>
      <c r="CO275" s="338"/>
      <c r="CP275" s="338"/>
      <c r="CQ275" s="338"/>
      <c r="CR275" s="338"/>
      <c r="CS275" s="338"/>
      <c r="CT275" s="338"/>
      <c r="CU275" s="338"/>
      <c r="CV275" s="338"/>
      <c r="CW275" s="338"/>
      <c r="CX275" s="338"/>
      <c r="CY275" s="338"/>
      <c r="CZ275" s="338"/>
      <c r="DA275" s="338"/>
      <c r="DB275" s="338"/>
      <c r="DC275" s="338"/>
      <c r="DD275" s="338"/>
      <c r="DE275" s="338"/>
      <c r="DF275" s="338"/>
      <c r="DG275" s="338"/>
      <c r="DH275" s="338"/>
      <c r="DI275" s="338"/>
      <c r="DJ275" s="338"/>
      <c r="DK275" s="338"/>
      <c r="DL275" s="338"/>
      <c r="DM275" s="338"/>
      <c r="DN275" s="338"/>
      <c r="DO275" s="338"/>
      <c r="DP275" s="338"/>
      <c r="DQ275" s="338"/>
      <c r="DR275" s="338"/>
      <c r="DS275" s="338"/>
      <c r="DT275" s="338"/>
      <c r="DU275" s="338"/>
      <c r="DV275" s="338"/>
      <c r="DW275" s="338"/>
      <c r="DX275" s="338"/>
      <c r="DY275" s="338"/>
    </row>
    <row r="276" spans="2:129">
      <c r="B276" s="338"/>
      <c r="C276" s="338"/>
      <c r="D276" s="338"/>
      <c r="E276" s="338"/>
      <c r="F276" s="338"/>
      <c r="G276" s="338"/>
      <c r="CH276" s="338"/>
      <c r="CI276" s="338"/>
      <c r="CJ276" s="338"/>
      <c r="CK276" s="338"/>
      <c r="CL276" s="338"/>
      <c r="CM276" s="338"/>
      <c r="CN276" s="338"/>
      <c r="CO276" s="338"/>
      <c r="CP276" s="338"/>
      <c r="CQ276" s="338"/>
      <c r="CR276" s="338"/>
      <c r="CS276" s="338"/>
      <c r="CT276" s="338"/>
      <c r="CU276" s="338"/>
      <c r="CV276" s="338"/>
      <c r="CW276" s="338"/>
      <c r="CX276" s="338"/>
      <c r="CY276" s="338"/>
      <c r="CZ276" s="338"/>
      <c r="DA276" s="338"/>
      <c r="DB276" s="338"/>
      <c r="DC276" s="338"/>
      <c r="DD276" s="338"/>
      <c r="DE276" s="338"/>
      <c r="DF276" s="338"/>
      <c r="DG276" s="338"/>
      <c r="DH276" s="338"/>
      <c r="DI276" s="338"/>
      <c r="DJ276" s="338"/>
      <c r="DK276" s="338"/>
      <c r="DL276" s="338"/>
      <c r="DM276" s="338"/>
      <c r="DN276" s="338"/>
      <c r="DO276" s="338"/>
      <c r="DP276" s="338"/>
      <c r="DQ276" s="338"/>
      <c r="DR276" s="338"/>
      <c r="DS276" s="338"/>
      <c r="DT276" s="338"/>
      <c r="DU276" s="338"/>
      <c r="DV276" s="338"/>
      <c r="DW276" s="338"/>
      <c r="DX276" s="338"/>
      <c r="DY276" s="338"/>
    </row>
    <row r="277" spans="2:129">
      <c r="B277" s="338"/>
      <c r="C277" s="338"/>
      <c r="D277" s="338"/>
      <c r="E277" s="338"/>
      <c r="F277" s="338"/>
      <c r="G277" s="338"/>
      <c r="CH277" s="338"/>
      <c r="CI277" s="338"/>
      <c r="CJ277" s="338"/>
      <c r="CK277" s="338"/>
      <c r="CL277" s="338"/>
      <c r="CM277" s="338"/>
      <c r="CN277" s="338"/>
      <c r="CO277" s="338"/>
      <c r="CP277" s="338"/>
      <c r="CQ277" s="338"/>
      <c r="CR277" s="338"/>
      <c r="CS277" s="338"/>
      <c r="CT277" s="338"/>
      <c r="CU277" s="338"/>
      <c r="CV277" s="338"/>
      <c r="CW277" s="338"/>
      <c r="CX277" s="338"/>
      <c r="CY277" s="338"/>
      <c r="CZ277" s="338"/>
      <c r="DA277" s="338"/>
      <c r="DB277" s="338"/>
      <c r="DC277" s="338"/>
      <c r="DD277" s="338"/>
      <c r="DE277" s="338"/>
      <c r="DF277" s="338"/>
      <c r="DG277" s="338"/>
      <c r="DH277" s="338"/>
      <c r="DI277" s="338"/>
      <c r="DJ277" s="338"/>
      <c r="DK277" s="338"/>
      <c r="DL277" s="338"/>
      <c r="DM277" s="338"/>
      <c r="DN277" s="338"/>
      <c r="DO277" s="338"/>
      <c r="DP277" s="338"/>
      <c r="DQ277" s="338"/>
      <c r="DR277" s="338"/>
      <c r="DS277" s="338"/>
      <c r="DT277" s="338"/>
      <c r="DU277" s="338"/>
      <c r="DV277" s="338"/>
      <c r="DW277" s="338"/>
      <c r="DX277" s="338"/>
      <c r="DY277" s="338"/>
    </row>
    <row r="278" spans="2:129">
      <c r="B278" s="338"/>
      <c r="C278" s="338"/>
      <c r="D278" s="338"/>
      <c r="E278" s="338"/>
      <c r="F278" s="338"/>
      <c r="G278" s="338"/>
      <c r="CH278" s="338"/>
      <c r="CI278" s="338"/>
      <c r="CJ278" s="338"/>
      <c r="CK278" s="338"/>
      <c r="CL278" s="338"/>
      <c r="CM278" s="338"/>
      <c r="CN278" s="338"/>
      <c r="CO278" s="338"/>
      <c r="CP278" s="338"/>
      <c r="CQ278" s="338"/>
      <c r="CR278" s="338"/>
      <c r="CS278" s="338"/>
      <c r="CT278" s="338"/>
      <c r="CU278" s="338"/>
      <c r="CV278" s="338"/>
      <c r="CW278" s="338"/>
      <c r="CX278" s="338"/>
      <c r="CY278" s="338"/>
      <c r="CZ278" s="338"/>
      <c r="DA278" s="338"/>
      <c r="DB278" s="338"/>
      <c r="DC278" s="338"/>
      <c r="DD278" s="338"/>
      <c r="DE278" s="338"/>
      <c r="DF278" s="338"/>
      <c r="DG278" s="338"/>
      <c r="DH278" s="338"/>
      <c r="DI278" s="338"/>
      <c r="DJ278" s="338"/>
      <c r="DK278" s="338"/>
      <c r="DL278" s="338"/>
      <c r="DM278" s="338"/>
      <c r="DN278" s="338"/>
      <c r="DO278" s="338"/>
      <c r="DP278" s="338"/>
      <c r="DQ278" s="338"/>
      <c r="DR278" s="338"/>
      <c r="DS278" s="338"/>
      <c r="DT278" s="338"/>
      <c r="DU278" s="338"/>
      <c r="DV278" s="338"/>
      <c r="DW278" s="338"/>
      <c r="DX278" s="338"/>
      <c r="DY278" s="338"/>
    </row>
    <row r="279" spans="2:129">
      <c r="B279" s="338"/>
      <c r="C279" s="338"/>
      <c r="D279" s="338"/>
      <c r="E279" s="338"/>
      <c r="F279" s="338"/>
      <c r="G279" s="338"/>
      <c r="CH279" s="338"/>
      <c r="CI279" s="338"/>
      <c r="CJ279" s="338"/>
      <c r="CK279" s="338"/>
      <c r="CL279" s="338"/>
      <c r="CM279" s="338"/>
      <c r="CN279" s="338"/>
      <c r="CO279" s="338"/>
      <c r="CP279" s="338"/>
      <c r="CQ279" s="338"/>
      <c r="CR279" s="338"/>
      <c r="CS279" s="338"/>
      <c r="CT279" s="338"/>
      <c r="CU279" s="338"/>
      <c r="CV279" s="338"/>
      <c r="CW279" s="338"/>
      <c r="CX279" s="338"/>
      <c r="CY279" s="338"/>
      <c r="CZ279" s="338"/>
      <c r="DA279" s="338"/>
      <c r="DB279" s="338"/>
      <c r="DC279" s="338"/>
      <c r="DD279" s="338"/>
      <c r="DE279" s="338"/>
      <c r="DF279" s="338"/>
      <c r="DG279" s="338"/>
      <c r="DH279" s="338"/>
      <c r="DI279" s="338"/>
      <c r="DJ279" s="338"/>
      <c r="DK279" s="338"/>
      <c r="DL279" s="338"/>
      <c r="DM279" s="338"/>
      <c r="DN279" s="338"/>
      <c r="DO279" s="338"/>
      <c r="DP279" s="338"/>
      <c r="DQ279" s="338"/>
      <c r="DR279" s="338"/>
      <c r="DS279" s="338"/>
      <c r="DT279" s="338"/>
      <c r="DU279" s="338"/>
      <c r="DV279" s="338"/>
      <c r="DW279" s="338"/>
      <c r="DX279" s="338"/>
      <c r="DY279" s="338"/>
    </row>
    <row r="280" spans="2:129">
      <c r="B280" s="338"/>
      <c r="C280" s="338"/>
      <c r="D280" s="338"/>
      <c r="E280" s="338"/>
      <c r="F280" s="338"/>
      <c r="G280" s="338"/>
      <c r="CH280" s="338"/>
      <c r="CI280" s="338"/>
      <c r="CJ280" s="338"/>
      <c r="CK280" s="338"/>
      <c r="CL280" s="338"/>
      <c r="CM280" s="338"/>
      <c r="CN280" s="338"/>
      <c r="CO280" s="338"/>
      <c r="CP280" s="338"/>
      <c r="CQ280" s="338"/>
      <c r="CR280" s="338"/>
      <c r="CS280" s="338"/>
      <c r="CT280" s="338"/>
      <c r="CU280" s="338"/>
      <c r="CV280" s="338"/>
      <c r="CW280" s="338"/>
      <c r="CX280" s="338"/>
      <c r="CY280" s="338"/>
      <c r="CZ280" s="338"/>
      <c r="DA280" s="338"/>
      <c r="DB280" s="338"/>
      <c r="DC280" s="338"/>
      <c r="DD280" s="338"/>
      <c r="DE280" s="338"/>
      <c r="DF280" s="338"/>
      <c r="DG280" s="338"/>
      <c r="DH280" s="338"/>
      <c r="DI280" s="338"/>
      <c r="DJ280" s="338"/>
      <c r="DK280" s="338"/>
      <c r="DL280" s="338"/>
      <c r="DM280" s="338"/>
      <c r="DN280" s="338"/>
      <c r="DO280" s="338"/>
      <c r="DP280" s="338"/>
      <c r="DQ280" s="338"/>
      <c r="DR280" s="338"/>
      <c r="DS280" s="338"/>
      <c r="DT280" s="338"/>
      <c r="DU280" s="338"/>
      <c r="DV280" s="338"/>
      <c r="DW280" s="338"/>
      <c r="DX280" s="338"/>
      <c r="DY280" s="338"/>
    </row>
    <row r="281" spans="2:129">
      <c r="B281" s="338"/>
      <c r="C281" s="338"/>
      <c r="D281" s="338"/>
      <c r="E281" s="338"/>
      <c r="F281" s="338"/>
      <c r="G281" s="338"/>
      <c r="CH281" s="338"/>
      <c r="CI281" s="338"/>
      <c r="CJ281" s="338"/>
      <c r="CK281" s="338"/>
      <c r="CL281" s="338"/>
      <c r="CM281" s="338"/>
      <c r="CN281" s="338"/>
      <c r="CO281" s="338"/>
      <c r="CP281" s="338"/>
      <c r="CQ281" s="338"/>
      <c r="CR281" s="338"/>
      <c r="CS281" s="338"/>
      <c r="CT281" s="338"/>
      <c r="CU281" s="338"/>
      <c r="CV281" s="338"/>
      <c r="CW281" s="338"/>
      <c r="CX281" s="338"/>
      <c r="CY281" s="338"/>
      <c r="CZ281" s="338"/>
      <c r="DA281" s="338"/>
      <c r="DB281" s="338"/>
      <c r="DC281" s="338"/>
      <c r="DD281" s="338"/>
      <c r="DE281" s="338"/>
      <c r="DF281" s="338"/>
      <c r="DG281" s="338"/>
      <c r="DH281" s="338"/>
      <c r="DI281" s="338"/>
      <c r="DJ281" s="338"/>
      <c r="DK281" s="338"/>
      <c r="DL281" s="338"/>
      <c r="DM281" s="338"/>
      <c r="DN281" s="338"/>
      <c r="DO281" s="338"/>
      <c r="DP281" s="338"/>
      <c r="DQ281" s="338"/>
      <c r="DR281" s="338"/>
      <c r="DS281" s="338"/>
      <c r="DT281" s="338"/>
      <c r="DU281" s="338"/>
      <c r="DV281" s="338"/>
      <c r="DW281" s="338"/>
      <c r="DX281" s="338"/>
      <c r="DY281" s="338"/>
    </row>
    <row r="282" spans="2:129">
      <c r="B282" s="338"/>
      <c r="C282" s="338"/>
      <c r="D282" s="338"/>
      <c r="E282" s="338"/>
      <c r="F282" s="338"/>
      <c r="G282" s="338"/>
      <c r="CH282" s="338"/>
      <c r="CI282" s="338"/>
      <c r="CJ282" s="338"/>
      <c r="CK282" s="338"/>
      <c r="CL282" s="338"/>
      <c r="CM282" s="338"/>
      <c r="CN282" s="338"/>
      <c r="CO282" s="338"/>
      <c r="CP282" s="338"/>
      <c r="CQ282" s="338"/>
      <c r="CR282" s="338"/>
      <c r="CS282" s="338"/>
      <c r="CT282" s="338"/>
      <c r="CU282" s="338"/>
      <c r="CV282" s="338"/>
      <c r="CW282" s="338"/>
      <c r="CX282" s="338"/>
      <c r="CY282" s="338"/>
      <c r="CZ282" s="338"/>
      <c r="DA282" s="338"/>
      <c r="DB282" s="338"/>
      <c r="DC282" s="338"/>
      <c r="DD282" s="338"/>
      <c r="DE282" s="338"/>
      <c r="DF282" s="338"/>
      <c r="DG282" s="338"/>
      <c r="DH282" s="338"/>
      <c r="DI282" s="338"/>
      <c r="DJ282" s="338"/>
      <c r="DK282" s="338"/>
      <c r="DL282" s="338"/>
      <c r="DM282" s="338"/>
      <c r="DN282" s="338"/>
      <c r="DO282" s="338"/>
      <c r="DP282" s="338"/>
      <c r="DQ282" s="338"/>
      <c r="DR282" s="338"/>
      <c r="DS282" s="338"/>
      <c r="DT282" s="338"/>
      <c r="DU282" s="338"/>
      <c r="DV282" s="338"/>
      <c r="DW282" s="338"/>
      <c r="DX282" s="338"/>
      <c r="DY282" s="338"/>
    </row>
    <row r="283" spans="2:129">
      <c r="B283" s="338"/>
      <c r="C283" s="338"/>
      <c r="D283" s="338"/>
      <c r="E283" s="338"/>
      <c r="F283" s="338"/>
      <c r="G283" s="338"/>
      <c r="CH283" s="338"/>
      <c r="CI283" s="338"/>
      <c r="CJ283" s="338"/>
      <c r="CK283" s="338"/>
      <c r="CL283" s="338"/>
      <c r="CM283" s="338"/>
      <c r="CN283" s="338"/>
      <c r="CO283" s="338"/>
      <c r="CP283" s="338"/>
      <c r="CQ283" s="338"/>
      <c r="CR283" s="338"/>
      <c r="CS283" s="338"/>
      <c r="CT283" s="338"/>
      <c r="CU283" s="338"/>
      <c r="CV283" s="338"/>
      <c r="CW283" s="338"/>
      <c r="CX283" s="338"/>
      <c r="CY283" s="338"/>
      <c r="CZ283" s="338"/>
      <c r="DA283" s="338"/>
      <c r="DB283" s="338"/>
      <c r="DC283" s="338"/>
      <c r="DD283" s="338"/>
      <c r="DE283" s="338"/>
      <c r="DF283" s="338"/>
      <c r="DG283" s="338"/>
      <c r="DH283" s="338"/>
      <c r="DI283" s="338"/>
      <c r="DJ283" s="338"/>
      <c r="DK283" s="338"/>
      <c r="DL283" s="338"/>
      <c r="DM283" s="338"/>
      <c r="DN283" s="338"/>
      <c r="DO283" s="338"/>
      <c r="DP283" s="338"/>
      <c r="DQ283" s="338"/>
      <c r="DR283" s="338"/>
      <c r="DS283" s="338"/>
      <c r="DT283" s="338"/>
      <c r="DU283" s="338"/>
      <c r="DV283" s="338"/>
      <c r="DW283" s="338"/>
      <c r="DX283" s="338"/>
      <c r="DY283" s="338"/>
    </row>
    <row r="284" spans="2:129">
      <c r="B284" s="338"/>
      <c r="C284" s="338"/>
      <c r="D284" s="338"/>
      <c r="E284" s="338"/>
      <c r="F284" s="338"/>
      <c r="G284" s="338"/>
      <c r="CH284" s="338"/>
      <c r="CI284" s="338"/>
      <c r="CJ284" s="338"/>
      <c r="CK284" s="338"/>
      <c r="CL284" s="338"/>
      <c r="CM284" s="338"/>
      <c r="CN284" s="338"/>
      <c r="CO284" s="338"/>
      <c r="CP284" s="338"/>
      <c r="CQ284" s="338"/>
      <c r="CR284" s="338"/>
      <c r="CS284" s="338"/>
      <c r="CT284" s="338"/>
      <c r="CU284" s="338"/>
      <c r="CV284" s="338"/>
      <c r="CW284" s="338"/>
      <c r="CX284" s="338"/>
      <c r="CY284" s="338"/>
      <c r="CZ284" s="338"/>
      <c r="DA284" s="338"/>
      <c r="DB284" s="338"/>
      <c r="DC284" s="338"/>
      <c r="DD284" s="338"/>
      <c r="DE284" s="338"/>
      <c r="DF284" s="338"/>
      <c r="DG284" s="338"/>
      <c r="DH284" s="338"/>
      <c r="DI284" s="338"/>
      <c r="DJ284" s="338"/>
      <c r="DK284" s="338"/>
      <c r="DL284" s="338"/>
      <c r="DM284" s="338"/>
      <c r="DN284" s="338"/>
      <c r="DO284" s="338"/>
      <c r="DP284" s="338"/>
      <c r="DQ284" s="338"/>
      <c r="DR284" s="338"/>
      <c r="DS284" s="338"/>
      <c r="DT284" s="338"/>
      <c r="DU284" s="338"/>
      <c r="DV284" s="338"/>
      <c r="DW284" s="338"/>
      <c r="DX284" s="338"/>
      <c r="DY284" s="338"/>
    </row>
    <row r="285" spans="2:129">
      <c r="B285" s="338"/>
      <c r="C285" s="338"/>
      <c r="D285" s="338"/>
      <c r="E285" s="338"/>
      <c r="F285" s="338"/>
      <c r="G285" s="338"/>
      <c r="CH285" s="338"/>
      <c r="CI285" s="338"/>
      <c r="CJ285" s="338"/>
      <c r="CK285" s="338"/>
      <c r="CL285" s="338"/>
      <c r="CM285" s="338"/>
      <c r="CN285" s="338"/>
      <c r="CO285" s="338"/>
      <c r="CP285" s="338"/>
      <c r="CQ285" s="338"/>
      <c r="CR285" s="338"/>
      <c r="CS285" s="338"/>
      <c r="CT285" s="338"/>
      <c r="CU285" s="338"/>
      <c r="CV285" s="338"/>
      <c r="CW285" s="338"/>
      <c r="CX285" s="338"/>
      <c r="CY285" s="338"/>
      <c r="CZ285" s="338"/>
      <c r="DA285" s="338"/>
      <c r="DB285" s="338"/>
      <c r="DC285" s="338"/>
      <c r="DD285" s="338"/>
      <c r="DE285" s="338"/>
      <c r="DF285" s="338"/>
      <c r="DG285" s="338"/>
      <c r="DH285" s="338"/>
      <c r="DI285" s="338"/>
      <c r="DJ285" s="338"/>
      <c r="DK285" s="338"/>
      <c r="DL285" s="338"/>
      <c r="DM285" s="338"/>
      <c r="DN285" s="338"/>
      <c r="DO285" s="338"/>
      <c r="DP285" s="338"/>
      <c r="DQ285" s="338"/>
      <c r="DR285" s="338"/>
      <c r="DS285" s="338"/>
      <c r="DT285" s="338"/>
      <c r="DU285" s="338"/>
      <c r="DV285" s="338"/>
      <c r="DW285" s="338"/>
      <c r="DX285" s="338"/>
      <c r="DY285" s="338"/>
    </row>
    <row r="286" spans="2:129">
      <c r="B286" s="338"/>
      <c r="C286" s="338"/>
      <c r="D286" s="338"/>
      <c r="E286" s="338"/>
      <c r="F286" s="338"/>
      <c r="G286" s="338"/>
      <c r="CH286" s="338"/>
      <c r="CI286" s="338"/>
      <c r="CJ286" s="338"/>
      <c r="CK286" s="338"/>
      <c r="CL286" s="338"/>
      <c r="CM286" s="338"/>
      <c r="CN286" s="338"/>
      <c r="CO286" s="338"/>
      <c r="CP286" s="338"/>
      <c r="CQ286" s="338"/>
      <c r="CR286" s="338"/>
      <c r="CS286" s="338"/>
      <c r="CT286" s="338"/>
      <c r="CU286" s="338"/>
      <c r="CV286" s="338"/>
      <c r="CW286" s="338"/>
      <c r="CX286" s="338"/>
      <c r="CY286" s="338"/>
      <c r="CZ286" s="338"/>
      <c r="DA286" s="338"/>
      <c r="DB286" s="338"/>
      <c r="DC286" s="338"/>
      <c r="DD286" s="338"/>
      <c r="DE286" s="338"/>
      <c r="DF286" s="338"/>
      <c r="DG286" s="338"/>
      <c r="DH286" s="338"/>
      <c r="DI286" s="338"/>
      <c r="DJ286" s="338"/>
      <c r="DK286" s="338"/>
      <c r="DL286" s="338"/>
      <c r="DM286" s="338"/>
      <c r="DN286" s="338"/>
      <c r="DO286" s="338"/>
      <c r="DP286" s="338"/>
      <c r="DQ286" s="338"/>
      <c r="DR286" s="338"/>
      <c r="DS286" s="338"/>
      <c r="DT286" s="338"/>
      <c r="DU286" s="338"/>
      <c r="DV286" s="338"/>
      <c r="DW286" s="338"/>
      <c r="DX286" s="338"/>
      <c r="DY286" s="338"/>
    </row>
    <row r="287" spans="2:129">
      <c r="B287" s="338"/>
      <c r="C287" s="338"/>
      <c r="D287" s="338"/>
      <c r="E287" s="338"/>
      <c r="F287" s="338"/>
      <c r="G287" s="338"/>
      <c r="CH287" s="338"/>
      <c r="CI287" s="338"/>
      <c r="CJ287" s="338"/>
      <c r="CK287" s="338"/>
      <c r="CL287" s="338"/>
      <c r="CM287" s="338"/>
      <c r="CN287" s="338"/>
      <c r="CO287" s="338"/>
      <c r="CP287" s="338"/>
      <c r="CQ287" s="338"/>
      <c r="CR287" s="338"/>
      <c r="CS287" s="338"/>
      <c r="CT287" s="338"/>
      <c r="CU287" s="338"/>
      <c r="CV287" s="338"/>
      <c r="CW287" s="338"/>
      <c r="CX287" s="338"/>
      <c r="CY287" s="338"/>
      <c r="CZ287" s="338"/>
      <c r="DA287" s="338"/>
      <c r="DB287" s="338"/>
      <c r="DC287" s="338"/>
      <c r="DD287" s="338"/>
      <c r="DE287" s="338"/>
      <c r="DF287" s="338"/>
      <c r="DG287" s="338"/>
      <c r="DH287" s="338"/>
      <c r="DI287" s="338"/>
      <c r="DJ287" s="338"/>
      <c r="DK287" s="338"/>
      <c r="DL287" s="338"/>
      <c r="DM287" s="338"/>
      <c r="DN287" s="338"/>
      <c r="DO287" s="338"/>
      <c r="DP287" s="338"/>
      <c r="DQ287" s="338"/>
      <c r="DR287" s="338"/>
      <c r="DS287" s="338"/>
      <c r="DT287" s="338"/>
      <c r="DU287" s="338"/>
      <c r="DV287" s="338"/>
      <c r="DW287" s="338"/>
      <c r="DX287" s="338"/>
      <c r="DY287" s="338"/>
    </row>
    <row r="288" spans="2:129">
      <c r="B288" s="338"/>
      <c r="C288" s="338"/>
      <c r="D288" s="338"/>
      <c r="E288" s="338"/>
      <c r="F288" s="338"/>
      <c r="G288" s="338"/>
      <c r="CH288" s="338"/>
      <c r="CI288" s="338"/>
      <c r="CJ288" s="338"/>
      <c r="CK288" s="338"/>
      <c r="CL288" s="338"/>
      <c r="CM288" s="338"/>
      <c r="CN288" s="338"/>
      <c r="CO288" s="338"/>
      <c r="CP288" s="338"/>
      <c r="CQ288" s="338"/>
      <c r="CR288" s="338"/>
      <c r="CS288" s="338"/>
      <c r="CT288" s="338"/>
      <c r="CU288" s="338"/>
      <c r="CV288" s="338"/>
      <c r="CW288" s="338"/>
      <c r="CX288" s="338"/>
      <c r="CY288" s="338"/>
      <c r="CZ288" s="338"/>
      <c r="DA288" s="338"/>
      <c r="DB288" s="338"/>
      <c r="DC288" s="338"/>
      <c r="DD288" s="338"/>
      <c r="DE288" s="338"/>
      <c r="DF288" s="338"/>
      <c r="DG288" s="338"/>
      <c r="DH288" s="338"/>
      <c r="DI288" s="338"/>
      <c r="DJ288" s="338"/>
      <c r="DK288" s="338"/>
      <c r="DL288" s="338"/>
      <c r="DM288" s="338"/>
      <c r="DN288" s="338"/>
      <c r="DO288" s="338"/>
      <c r="DP288" s="338"/>
      <c r="DQ288" s="338"/>
      <c r="DR288" s="338"/>
      <c r="DS288" s="338"/>
      <c r="DT288" s="338"/>
      <c r="DU288" s="338"/>
      <c r="DV288" s="338"/>
      <c r="DW288" s="338"/>
      <c r="DX288" s="338"/>
      <c r="DY288" s="338"/>
    </row>
    <row r="289" spans="2:129">
      <c r="B289" s="338"/>
      <c r="C289" s="338"/>
      <c r="D289" s="338"/>
      <c r="E289" s="338"/>
      <c r="F289" s="338"/>
      <c r="G289" s="338"/>
      <c r="CH289" s="338"/>
      <c r="CI289" s="338"/>
      <c r="CJ289" s="338"/>
      <c r="CK289" s="338"/>
      <c r="CL289" s="338"/>
      <c r="CM289" s="338"/>
      <c r="CN289" s="338"/>
      <c r="CO289" s="338"/>
      <c r="CP289" s="338"/>
      <c r="CQ289" s="338"/>
      <c r="CR289" s="338"/>
      <c r="CS289" s="338"/>
      <c r="CT289" s="338"/>
      <c r="CU289" s="338"/>
      <c r="CV289" s="338"/>
      <c r="CW289" s="338"/>
      <c r="CX289" s="338"/>
      <c r="CY289" s="338"/>
      <c r="CZ289" s="338"/>
      <c r="DA289" s="338"/>
      <c r="DB289" s="338"/>
      <c r="DC289" s="338"/>
      <c r="DD289" s="338"/>
      <c r="DE289" s="338"/>
      <c r="DF289" s="338"/>
      <c r="DG289" s="338"/>
      <c r="DH289" s="338"/>
      <c r="DI289" s="338"/>
      <c r="DJ289" s="338"/>
      <c r="DK289" s="338"/>
      <c r="DL289" s="338"/>
      <c r="DM289" s="338"/>
      <c r="DN289" s="338"/>
      <c r="DO289" s="338"/>
      <c r="DP289" s="338"/>
      <c r="DQ289" s="338"/>
      <c r="DR289" s="338"/>
      <c r="DS289" s="338"/>
      <c r="DT289" s="338"/>
      <c r="DU289" s="338"/>
      <c r="DV289" s="338"/>
      <c r="DW289" s="338"/>
      <c r="DX289" s="338"/>
      <c r="DY289" s="338"/>
    </row>
    <row r="290" spans="2:129">
      <c r="B290" s="338"/>
      <c r="C290" s="338"/>
      <c r="D290" s="338"/>
      <c r="E290" s="338"/>
      <c r="F290" s="338"/>
      <c r="G290" s="338"/>
      <c r="CH290" s="338"/>
      <c r="CI290" s="338"/>
      <c r="CJ290" s="338"/>
      <c r="CK290" s="338"/>
      <c r="CL290" s="338"/>
      <c r="CM290" s="338"/>
      <c r="CN290" s="338"/>
      <c r="CO290" s="338"/>
      <c r="CP290" s="338"/>
      <c r="CQ290" s="338"/>
      <c r="CR290" s="338"/>
      <c r="CS290" s="338"/>
      <c r="CT290" s="338"/>
      <c r="CU290" s="338"/>
      <c r="CV290" s="338"/>
      <c r="CW290" s="338"/>
      <c r="CX290" s="338"/>
      <c r="CY290" s="338"/>
      <c r="CZ290" s="338"/>
      <c r="DA290" s="338"/>
      <c r="DB290" s="338"/>
      <c r="DC290" s="338"/>
      <c r="DD290" s="338"/>
      <c r="DE290" s="338"/>
      <c r="DF290" s="338"/>
      <c r="DG290" s="338"/>
      <c r="DH290" s="338"/>
      <c r="DI290" s="338"/>
      <c r="DJ290" s="338"/>
      <c r="DK290" s="338"/>
      <c r="DL290" s="338"/>
      <c r="DM290" s="338"/>
      <c r="DN290" s="338"/>
      <c r="DO290" s="338"/>
      <c r="DP290" s="338"/>
      <c r="DQ290" s="338"/>
      <c r="DR290" s="338"/>
      <c r="DS290" s="338"/>
      <c r="DT290" s="338"/>
      <c r="DU290" s="338"/>
      <c r="DV290" s="338"/>
      <c r="DW290" s="338"/>
      <c r="DX290" s="338"/>
      <c r="DY290" s="338"/>
    </row>
    <row r="291" spans="2:129">
      <c r="B291" s="338"/>
      <c r="C291" s="338"/>
      <c r="D291" s="338"/>
      <c r="E291" s="338"/>
      <c r="F291" s="338"/>
      <c r="G291" s="338"/>
      <c r="CH291" s="338"/>
      <c r="CI291" s="338"/>
      <c r="CJ291" s="338"/>
      <c r="CK291" s="338"/>
      <c r="CL291" s="338"/>
      <c r="CM291" s="338"/>
      <c r="CN291" s="338"/>
      <c r="CO291" s="338"/>
      <c r="CP291" s="338"/>
      <c r="CQ291" s="338"/>
      <c r="CR291" s="338"/>
      <c r="CS291" s="338"/>
      <c r="CT291" s="338"/>
      <c r="CU291" s="338"/>
      <c r="CV291" s="338"/>
      <c r="CW291" s="338"/>
      <c r="CX291" s="338"/>
      <c r="CY291" s="338"/>
      <c r="CZ291" s="338"/>
      <c r="DA291" s="338"/>
      <c r="DB291" s="338"/>
      <c r="DC291" s="338"/>
      <c r="DD291" s="338"/>
      <c r="DE291" s="338"/>
      <c r="DF291" s="338"/>
      <c r="DG291" s="338"/>
      <c r="DH291" s="338"/>
      <c r="DI291" s="338"/>
      <c r="DJ291" s="338"/>
      <c r="DK291" s="338"/>
      <c r="DL291" s="338"/>
      <c r="DM291" s="338"/>
      <c r="DN291" s="338"/>
      <c r="DO291" s="338"/>
      <c r="DP291" s="338"/>
      <c r="DQ291" s="338"/>
      <c r="DR291" s="338"/>
      <c r="DS291" s="338"/>
      <c r="DT291" s="338"/>
      <c r="DU291" s="338"/>
      <c r="DV291" s="338"/>
      <c r="DW291" s="338"/>
      <c r="DX291" s="338"/>
      <c r="DY291" s="338"/>
    </row>
    <row r="292" spans="2:129">
      <c r="B292" s="338"/>
      <c r="C292" s="338"/>
      <c r="D292" s="338"/>
      <c r="E292" s="338"/>
      <c r="F292" s="338"/>
      <c r="G292" s="338"/>
      <c r="CH292" s="338"/>
      <c r="CI292" s="338"/>
      <c r="CJ292" s="338"/>
      <c r="CK292" s="338"/>
      <c r="CL292" s="338"/>
      <c r="CM292" s="338"/>
      <c r="CN292" s="338"/>
      <c r="CO292" s="338"/>
      <c r="CP292" s="338"/>
      <c r="CQ292" s="338"/>
      <c r="CR292" s="338"/>
      <c r="CS292" s="338"/>
      <c r="CT292" s="338"/>
      <c r="CU292" s="338"/>
      <c r="CV292" s="338"/>
      <c r="CW292" s="338"/>
      <c r="CX292" s="338"/>
      <c r="CY292" s="338"/>
      <c r="CZ292" s="338"/>
      <c r="DA292" s="338"/>
      <c r="DB292" s="338"/>
      <c r="DC292" s="338"/>
      <c r="DD292" s="338"/>
      <c r="DE292" s="338"/>
      <c r="DF292" s="338"/>
      <c r="DG292" s="338"/>
      <c r="DH292" s="338"/>
      <c r="DI292" s="338"/>
      <c r="DJ292" s="338"/>
      <c r="DK292" s="338"/>
      <c r="DL292" s="338"/>
      <c r="DM292" s="338"/>
      <c r="DN292" s="338"/>
      <c r="DO292" s="338"/>
      <c r="DP292" s="338"/>
      <c r="DQ292" s="338"/>
      <c r="DR292" s="338"/>
      <c r="DS292" s="338"/>
      <c r="DT292" s="338"/>
      <c r="DU292" s="338"/>
      <c r="DV292" s="338"/>
      <c r="DW292" s="338"/>
      <c r="DX292" s="338"/>
      <c r="DY292" s="338"/>
    </row>
    <row r="293" spans="2:129">
      <c r="B293" s="338"/>
      <c r="C293" s="338"/>
      <c r="D293" s="338"/>
      <c r="E293" s="338"/>
      <c r="F293" s="338"/>
      <c r="G293" s="338"/>
      <c r="CH293" s="338"/>
      <c r="CI293" s="338"/>
      <c r="CJ293" s="338"/>
      <c r="CK293" s="338"/>
      <c r="CL293" s="338"/>
      <c r="CM293" s="338"/>
      <c r="CN293" s="338"/>
      <c r="CO293" s="338"/>
      <c r="CP293" s="338"/>
      <c r="CQ293" s="338"/>
      <c r="CR293" s="338"/>
      <c r="CS293" s="338"/>
      <c r="CT293" s="338"/>
      <c r="CU293" s="338"/>
      <c r="CV293" s="338"/>
      <c r="CW293" s="338"/>
      <c r="CX293" s="338"/>
      <c r="CY293" s="338"/>
      <c r="CZ293" s="338"/>
      <c r="DA293" s="338"/>
      <c r="DB293" s="338"/>
      <c r="DC293" s="338"/>
      <c r="DD293" s="338"/>
      <c r="DE293" s="338"/>
      <c r="DF293" s="338"/>
      <c r="DG293" s="338"/>
      <c r="DH293" s="338"/>
      <c r="DI293" s="338"/>
      <c r="DJ293" s="338"/>
      <c r="DK293" s="338"/>
      <c r="DL293" s="338"/>
      <c r="DM293" s="338"/>
      <c r="DN293" s="338"/>
      <c r="DO293" s="338"/>
      <c r="DP293" s="338"/>
      <c r="DQ293" s="338"/>
      <c r="DR293" s="338"/>
      <c r="DS293" s="338"/>
      <c r="DT293" s="338"/>
      <c r="DU293" s="338"/>
      <c r="DV293" s="338"/>
      <c r="DW293" s="338"/>
      <c r="DX293" s="338"/>
      <c r="DY293" s="338"/>
    </row>
    <row r="294" spans="2:129">
      <c r="B294" s="338"/>
      <c r="C294" s="338"/>
      <c r="D294" s="338"/>
      <c r="E294" s="338"/>
      <c r="F294" s="338"/>
      <c r="G294" s="338"/>
      <c r="CH294" s="338"/>
      <c r="CI294" s="338"/>
      <c r="CJ294" s="338"/>
      <c r="CK294" s="338"/>
      <c r="CL294" s="338"/>
      <c r="CM294" s="338"/>
      <c r="CN294" s="338"/>
      <c r="CO294" s="338"/>
      <c r="CP294" s="338"/>
      <c r="CQ294" s="338"/>
      <c r="CR294" s="338"/>
      <c r="CS294" s="338"/>
      <c r="CT294" s="338"/>
      <c r="CU294" s="338"/>
      <c r="CV294" s="338"/>
      <c r="CW294" s="338"/>
      <c r="CX294" s="338"/>
      <c r="CY294" s="338"/>
      <c r="CZ294" s="338"/>
      <c r="DA294" s="338"/>
      <c r="DB294" s="338"/>
      <c r="DC294" s="338"/>
      <c r="DD294" s="338"/>
      <c r="DE294" s="338"/>
      <c r="DF294" s="338"/>
      <c r="DG294" s="338"/>
      <c r="DH294" s="338"/>
      <c r="DI294" s="338"/>
      <c r="DJ294" s="338"/>
      <c r="DK294" s="338"/>
      <c r="DL294" s="338"/>
      <c r="DM294" s="338"/>
      <c r="DN294" s="338"/>
      <c r="DO294" s="338"/>
      <c r="DP294" s="338"/>
      <c r="DQ294" s="338"/>
      <c r="DR294" s="338"/>
      <c r="DS294" s="338"/>
      <c r="DT294" s="338"/>
      <c r="DU294" s="338"/>
      <c r="DV294" s="338"/>
      <c r="DW294" s="338"/>
      <c r="DX294" s="338"/>
      <c r="DY294" s="338"/>
    </row>
    <row r="295" spans="2:129">
      <c r="B295" s="338"/>
      <c r="C295" s="338"/>
      <c r="D295" s="338"/>
      <c r="E295" s="338"/>
      <c r="F295" s="338"/>
      <c r="G295" s="338"/>
      <c r="CH295" s="338"/>
      <c r="CI295" s="338"/>
      <c r="CJ295" s="338"/>
      <c r="CK295" s="338"/>
      <c r="CL295" s="338"/>
      <c r="CM295" s="338"/>
      <c r="CN295" s="338"/>
      <c r="CO295" s="338"/>
      <c r="CP295" s="338"/>
      <c r="CQ295" s="338"/>
      <c r="CR295" s="338"/>
      <c r="CS295" s="338"/>
      <c r="CT295" s="338"/>
      <c r="CU295" s="338"/>
      <c r="CV295" s="338"/>
      <c r="CW295" s="338"/>
      <c r="CX295" s="338"/>
      <c r="CY295" s="338"/>
      <c r="CZ295" s="338"/>
      <c r="DA295" s="338"/>
      <c r="DB295" s="338"/>
      <c r="DC295" s="338"/>
      <c r="DD295" s="338"/>
      <c r="DE295" s="338"/>
      <c r="DF295" s="338"/>
      <c r="DG295" s="338"/>
      <c r="DH295" s="338"/>
      <c r="DI295" s="338"/>
      <c r="DJ295" s="338"/>
      <c r="DK295" s="338"/>
      <c r="DL295" s="338"/>
      <c r="DM295" s="338"/>
      <c r="DN295" s="338"/>
      <c r="DO295" s="338"/>
      <c r="DP295" s="338"/>
      <c r="DQ295" s="338"/>
      <c r="DR295" s="338"/>
      <c r="DS295" s="338"/>
      <c r="DT295" s="338"/>
      <c r="DU295" s="338"/>
      <c r="DV295" s="338"/>
      <c r="DW295" s="338"/>
      <c r="DX295" s="338"/>
      <c r="DY295" s="338"/>
    </row>
    <row r="296" spans="2:129">
      <c r="B296" s="338"/>
      <c r="C296" s="338"/>
      <c r="D296" s="338"/>
      <c r="E296" s="338"/>
      <c r="F296" s="338"/>
      <c r="G296" s="338"/>
      <c r="CH296" s="338"/>
      <c r="CI296" s="338"/>
      <c r="CJ296" s="338"/>
      <c r="CK296" s="338"/>
      <c r="CL296" s="338"/>
      <c r="CM296" s="338"/>
      <c r="CN296" s="338"/>
      <c r="CO296" s="338"/>
      <c r="CP296" s="338"/>
      <c r="CQ296" s="338"/>
      <c r="CR296" s="338"/>
      <c r="CS296" s="338"/>
      <c r="CT296" s="338"/>
      <c r="CU296" s="338"/>
      <c r="CV296" s="338"/>
      <c r="CW296" s="338"/>
      <c r="CX296" s="338"/>
      <c r="CY296" s="338"/>
      <c r="CZ296" s="338"/>
      <c r="DA296" s="338"/>
      <c r="DB296" s="338"/>
      <c r="DC296" s="338"/>
      <c r="DD296" s="338"/>
      <c r="DE296" s="338"/>
      <c r="DF296" s="338"/>
      <c r="DG296" s="338"/>
      <c r="DH296" s="338"/>
      <c r="DI296" s="338"/>
      <c r="DJ296" s="338"/>
      <c r="DK296" s="338"/>
      <c r="DL296" s="338"/>
      <c r="DM296" s="338"/>
      <c r="DN296" s="338"/>
      <c r="DO296" s="338"/>
      <c r="DP296" s="338"/>
      <c r="DQ296" s="338"/>
      <c r="DR296" s="338"/>
      <c r="DS296" s="338"/>
      <c r="DT296" s="338"/>
      <c r="DU296" s="338"/>
      <c r="DV296" s="338"/>
      <c r="DW296" s="338"/>
      <c r="DX296" s="338"/>
      <c r="DY296" s="338"/>
    </row>
    <row r="297" spans="2:129">
      <c r="B297" s="338"/>
      <c r="C297" s="338"/>
      <c r="D297" s="338"/>
      <c r="E297" s="338"/>
      <c r="F297" s="338"/>
      <c r="G297" s="338"/>
      <c r="CH297" s="338"/>
      <c r="CI297" s="338"/>
      <c r="CJ297" s="338"/>
      <c r="CK297" s="338"/>
      <c r="CL297" s="338"/>
      <c r="CM297" s="338"/>
      <c r="CN297" s="338"/>
      <c r="CO297" s="338"/>
      <c r="CP297" s="338"/>
      <c r="CQ297" s="338"/>
      <c r="CR297" s="338"/>
      <c r="CS297" s="338"/>
      <c r="CT297" s="338"/>
      <c r="CU297" s="338"/>
      <c r="CV297" s="338"/>
      <c r="CW297" s="338"/>
      <c r="CX297" s="338"/>
      <c r="CY297" s="338"/>
      <c r="CZ297" s="338"/>
      <c r="DA297" s="338"/>
      <c r="DB297" s="338"/>
      <c r="DC297" s="338"/>
      <c r="DD297" s="338"/>
      <c r="DE297" s="338"/>
      <c r="DF297" s="338"/>
      <c r="DG297" s="338"/>
      <c r="DH297" s="338"/>
      <c r="DI297" s="338"/>
      <c r="DJ297" s="338"/>
      <c r="DK297" s="338"/>
      <c r="DL297" s="338"/>
      <c r="DM297" s="338"/>
      <c r="DN297" s="338"/>
      <c r="DO297" s="338"/>
      <c r="DP297" s="338"/>
      <c r="DQ297" s="338"/>
      <c r="DR297" s="338"/>
      <c r="DS297" s="338"/>
      <c r="DT297" s="338"/>
      <c r="DU297" s="338"/>
      <c r="DV297" s="338"/>
      <c r="DW297" s="338"/>
      <c r="DX297" s="338"/>
      <c r="DY297" s="338"/>
    </row>
    <row r="298" spans="2:129">
      <c r="B298" s="338"/>
      <c r="C298" s="338"/>
      <c r="D298" s="338"/>
      <c r="E298" s="338"/>
      <c r="F298" s="338"/>
      <c r="G298" s="338"/>
      <c r="CH298" s="338"/>
      <c r="CI298" s="338"/>
      <c r="CJ298" s="338"/>
      <c r="CK298" s="338"/>
      <c r="CL298" s="338"/>
      <c r="CM298" s="338"/>
      <c r="CN298" s="338"/>
      <c r="CO298" s="338"/>
      <c r="CP298" s="338"/>
      <c r="CQ298" s="338"/>
      <c r="CR298" s="338"/>
      <c r="CS298" s="338"/>
      <c r="CT298" s="338"/>
      <c r="CU298" s="338"/>
      <c r="CV298" s="338"/>
      <c r="CW298" s="338"/>
      <c r="CX298" s="338"/>
      <c r="CY298" s="338"/>
      <c r="CZ298" s="338"/>
      <c r="DA298" s="338"/>
      <c r="DB298" s="338"/>
      <c r="DC298" s="338"/>
      <c r="DD298" s="338"/>
      <c r="DE298" s="338"/>
      <c r="DF298" s="338"/>
      <c r="DG298" s="338"/>
      <c r="DH298" s="338"/>
      <c r="DI298" s="338"/>
      <c r="DJ298" s="338"/>
      <c r="DK298" s="338"/>
      <c r="DL298" s="338"/>
      <c r="DM298" s="338"/>
      <c r="DN298" s="338"/>
      <c r="DO298" s="338"/>
      <c r="DP298" s="338"/>
      <c r="DQ298" s="338"/>
      <c r="DR298" s="338"/>
      <c r="DS298" s="338"/>
      <c r="DT298" s="338"/>
      <c r="DU298" s="338"/>
      <c r="DV298" s="338"/>
      <c r="DW298" s="338"/>
      <c r="DX298" s="338"/>
      <c r="DY298" s="338"/>
    </row>
    <row r="299" spans="2:129">
      <c r="B299" s="338"/>
      <c r="C299" s="338"/>
      <c r="D299" s="338"/>
      <c r="E299" s="338"/>
      <c r="F299" s="338"/>
      <c r="G299" s="338"/>
      <c r="CH299" s="338"/>
      <c r="CI299" s="338"/>
      <c r="CJ299" s="338"/>
      <c r="CK299" s="338"/>
      <c r="CL299" s="338"/>
      <c r="CM299" s="338"/>
      <c r="CN299" s="338"/>
      <c r="CO299" s="338"/>
      <c r="CP299" s="338"/>
      <c r="CQ299" s="338"/>
      <c r="CR299" s="338"/>
      <c r="CS299" s="338"/>
      <c r="CT299" s="338"/>
      <c r="CU299" s="338"/>
      <c r="CV299" s="338"/>
      <c r="CW299" s="338"/>
      <c r="CX299" s="338"/>
      <c r="CY299" s="338"/>
      <c r="CZ299" s="338"/>
      <c r="DA299" s="338"/>
      <c r="DB299" s="338"/>
      <c r="DC299" s="338"/>
      <c r="DD299" s="338"/>
      <c r="DE299" s="338"/>
      <c r="DF299" s="338"/>
      <c r="DG299" s="338"/>
      <c r="DH299" s="338"/>
      <c r="DI299" s="338"/>
      <c r="DJ299" s="338"/>
      <c r="DK299" s="338"/>
      <c r="DL299" s="338"/>
      <c r="DM299" s="338"/>
      <c r="DN299" s="338"/>
      <c r="DO299" s="338"/>
      <c r="DP299" s="338"/>
      <c r="DQ299" s="338"/>
      <c r="DR299" s="338"/>
      <c r="DS299" s="338"/>
      <c r="DT299" s="338"/>
      <c r="DU299" s="338"/>
      <c r="DV299" s="338"/>
      <c r="DW299" s="338"/>
      <c r="DX299" s="338"/>
      <c r="DY299" s="338"/>
    </row>
    <row r="300" spans="2:129">
      <c r="B300" s="338"/>
      <c r="C300" s="338"/>
      <c r="D300" s="338"/>
      <c r="E300" s="338"/>
      <c r="F300" s="338"/>
      <c r="G300" s="338"/>
      <c r="CH300" s="338"/>
      <c r="CI300" s="338"/>
      <c r="CJ300" s="338"/>
      <c r="CK300" s="338"/>
      <c r="CL300" s="338"/>
      <c r="CM300" s="338"/>
      <c r="CN300" s="338"/>
      <c r="CO300" s="338"/>
      <c r="CP300" s="338"/>
      <c r="CQ300" s="338"/>
      <c r="CR300" s="338"/>
      <c r="CS300" s="338"/>
      <c r="CT300" s="338"/>
      <c r="CU300" s="338"/>
      <c r="CV300" s="338"/>
      <c r="CW300" s="338"/>
      <c r="CX300" s="338"/>
      <c r="CY300" s="338"/>
      <c r="CZ300" s="338"/>
      <c r="DA300" s="338"/>
      <c r="DB300" s="338"/>
      <c r="DC300" s="338"/>
      <c r="DD300" s="338"/>
      <c r="DE300" s="338"/>
      <c r="DF300" s="338"/>
      <c r="DG300" s="338"/>
      <c r="DH300" s="338"/>
      <c r="DI300" s="338"/>
      <c r="DJ300" s="338"/>
      <c r="DK300" s="338"/>
      <c r="DL300" s="338"/>
      <c r="DM300" s="338"/>
      <c r="DN300" s="338"/>
      <c r="DO300" s="338"/>
      <c r="DP300" s="338"/>
      <c r="DQ300" s="338"/>
      <c r="DR300" s="338"/>
      <c r="DS300" s="338"/>
      <c r="DT300" s="338"/>
      <c r="DU300" s="338"/>
      <c r="DV300" s="338"/>
      <c r="DW300" s="338"/>
      <c r="DX300" s="338"/>
      <c r="DY300" s="338"/>
    </row>
    <row r="301" spans="2:129">
      <c r="B301" s="338"/>
      <c r="C301" s="338"/>
      <c r="D301" s="338"/>
      <c r="E301" s="338"/>
      <c r="F301" s="338"/>
      <c r="G301" s="338"/>
      <c r="CH301" s="338"/>
      <c r="CI301" s="338"/>
      <c r="CJ301" s="338"/>
      <c r="CK301" s="338"/>
      <c r="CL301" s="338"/>
      <c r="CM301" s="338"/>
      <c r="CN301" s="338"/>
      <c r="CO301" s="338"/>
      <c r="CP301" s="338"/>
      <c r="CQ301" s="338"/>
      <c r="CR301" s="338"/>
      <c r="CS301" s="338"/>
      <c r="CT301" s="338"/>
      <c r="CU301" s="338"/>
      <c r="CV301" s="338"/>
      <c r="CW301" s="338"/>
      <c r="CX301" s="338"/>
      <c r="CY301" s="338"/>
      <c r="CZ301" s="338"/>
      <c r="DA301" s="338"/>
      <c r="DB301" s="338"/>
      <c r="DC301" s="338"/>
      <c r="DD301" s="338"/>
      <c r="DE301" s="338"/>
      <c r="DF301" s="338"/>
      <c r="DG301" s="338"/>
      <c r="DH301" s="338"/>
      <c r="DI301" s="338"/>
      <c r="DJ301" s="338"/>
      <c r="DK301" s="338"/>
      <c r="DL301" s="338"/>
      <c r="DM301" s="338"/>
      <c r="DN301" s="338"/>
      <c r="DO301" s="338"/>
      <c r="DP301" s="338"/>
      <c r="DQ301" s="338"/>
      <c r="DR301" s="338"/>
      <c r="DS301" s="338"/>
      <c r="DT301" s="338"/>
      <c r="DU301" s="338"/>
      <c r="DV301" s="338"/>
      <c r="DW301" s="338"/>
      <c r="DX301" s="338"/>
      <c r="DY301" s="338"/>
    </row>
    <row r="302" spans="2:129">
      <c r="B302" s="338"/>
      <c r="C302" s="338"/>
      <c r="D302" s="338"/>
      <c r="E302" s="338"/>
      <c r="F302" s="338"/>
      <c r="G302" s="338"/>
      <c r="CH302" s="338"/>
      <c r="CI302" s="338"/>
      <c r="CJ302" s="338"/>
      <c r="CK302" s="338"/>
      <c r="CL302" s="338"/>
      <c r="CM302" s="338"/>
      <c r="CN302" s="338"/>
      <c r="CO302" s="338"/>
      <c r="CP302" s="338"/>
      <c r="CQ302" s="338"/>
      <c r="CR302" s="338"/>
      <c r="CS302" s="338"/>
      <c r="CT302" s="338"/>
      <c r="CU302" s="338"/>
      <c r="CV302" s="338"/>
      <c r="CW302" s="338"/>
      <c r="CX302" s="338"/>
      <c r="CY302" s="338"/>
      <c r="CZ302" s="338"/>
      <c r="DA302" s="338"/>
      <c r="DB302" s="338"/>
      <c r="DC302" s="338"/>
      <c r="DD302" s="338"/>
      <c r="DE302" s="338"/>
      <c r="DF302" s="338"/>
      <c r="DG302" s="338"/>
      <c r="DH302" s="338"/>
      <c r="DI302" s="338"/>
      <c r="DJ302" s="338"/>
      <c r="DK302" s="338"/>
      <c r="DL302" s="338"/>
      <c r="DM302" s="338"/>
      <c r="DN302" s="338"/>
      <c r="DO302" s="338"/>
      <c r="DP302" s="338"/>
      <c r="DQ302" s="338"/>
      <c r="DR302" s="338"/>
      <c r="DS302" s="338"/>
      <c r="DT302" s="338"/>
      <c r="DU302" s="338"/>
      <c r="DV302" s="338"/>
      <c r="DW302" s="338"/>
      <c r="DX302" s="338"/>
      <c r="DY302" s="338"/>
    </row>
    <row r="303" spans="2:129">
      <c r="B303" s="338"/>
      <c r="C303" s="338"/>
      <c r="D303" s="338"/>
      <c r="E303" s="338"/>
      <c r="F303" s="338"/>
      <c r="G303" s="338"/>
      <c r="CH303" s="338"/>
      <c r="CI303" s="338"/>
      <c r="CJ303" s="338"/>
      <c r="CK303" s="338"/>
      <c r="CL303" s="338"/>
      <c r="CM303" s="338"/>
      <c r="CN303" s="338"/>
      <c r="CO303" s="338"/>
      <c r="CP303" s="338"/>
      <c r="CQ303" s="338"/>
      <c r="CR303" s="338"/>
      <c r="CS303" s="338"/>
      <c r="CT303" s="338"/>
      <c r="CU303" s="338"/>
      <c r="CV303" s="338"/>
      <c r="CW303" s="338"/>
      <c r="CX303" s="338"/>
      <c r="CY303" s="338"/>
      <c r="CZ303" s="338"/>
      <c r="DA303" s="338"/>
      <c r="DB303" s="338"/>
      <c r="DC303" s="338"/>
      <c r="DD303" s="338"/>
      <c r="DE303" s="338"/>
      <c r="DF303" s="338"/>
      <c r="DG303" s="338"/>
      <c r="DH303" s="338"/>
      <c r="DI303" s="338"/>
      <c r="DJ303" s="338"/>
      <c r="DK303" s="338"/>
      <c r="DL303" s="338"/>
      <c r="DM303" s="338"/>
      <c r="DN303" s="338"/>
      <c r="DO303" s="338"/>
      <c r="DP303" s="338"/>
      <c r="DQ303" s="338"/>
      <c r="DR303" s="338"/>
      <c r="DS303" s="338"/>
      <c r="DT303" s="338"/>
      <c r="DU303" s="338"/>
      <c r="DV303" s="338"/>
      <c r="DW303" s="338"/>
      <c r="DX303" s="338"/>
      <c r="DY303" s="338"/>
    </row>
    <row r="304" spans="2:129">
      <c r="B304" s="338"/>
      <c r="C304" s="338"/>
      <c r="D304" s="338"/>
      <c r="E304" s="338"/>
      <c r="F304" s="338"/>
      <c r="G304" s="338"/>
      <c r="CH304" s="338"/>
      <c r="CI304" s="338"/>
      <c r="CJ304" s="338"/>
      <c r="CK304" s="338"/>
      <c r="CL304" s="338"/>
      <c r="CM304" s="338"/>
      <c r="CN304" s="338"/>
      <c r="CO304" s="338"/>
      <c r="CP304" s="338"/>
      <c r="CQ304" s="338"/>
      <c r="CR304" s="338"/>
      <c r="CS304" s="338"/>
      <c r="CT304" s="338"/>
      <c r="CU304" s="338"/>
      <c r="CV304" s="338"/>
      <c r="CW304" s="338"/>
      <c r="CX304" s="338"/>
      <c r="CY304" s="338"/>
      <c r="CZ304" s="338"/>
      <c r="DA304" s="338"/>
      <c r="DB304" s="338"/>
      <c r="DC304" s="338"/>
      <c r="DD304" s="338"/>
      <c r="DE304" s="338"/>
      <c r="DF304" s="338"/>
      <c r="DG304" s="338"/>
      <c r="DH304" s="338"/>
      <c r="DI304" s="338"/>
      <c r="DJ304" s="338"/>
      <c r="DK304" s="338"/>
      <c r="DL304" s="338"/>
      <c r="DM304" s="338"/>
      <c r="DN304" s="338"/>
      <c r="DO304" s="338"/>
      <c r="DP304" s="338"/>
      <c r="DQ304" s="338"/>
      <c r="DR304" s="338"/>
      <c r="DS304" s="338"/>
      <c r="DT304" s="338"/>
      <c r="DU304" s="338"/>
      <c r="DV304" s="338"/>
      <c r="DW304" s="338"/>
      <c r="DX304" s="338"/>
      <c r="DY304" s="338"/>
    </row>
    <row r="305" spans="2:129">
      <c r="B305" s="338"/>
      <c r="C305" s="338"/>
      <c r="D305" s="338"/>
      <c r="E305" s="338"/>
      <c r="F305" s="338"/>
      <c r="G305" s="338"/>
      <c r="CH305" s="338"/>
      <c r="CI305" s="338"/>
      <c r="CJ305" s="338"/>
      <c r="CK305" s="338"/>
      <c r="CL305" s="338"/>
      <c r="CM305" s="338"/>
      <c r="CN305" s="338"/>
      <c r="CO305" s="338"/>
      <c r="CP305" s="338"/>
      <c r="CQ305" s="338"/>
      <c r="CR305" s="338"/>
      <c r="CS305" s="338"/>
      <c r="CT305" s="338"/>
      <c r="CU305" s="338"/>
      <c r="CV305" s="338"/>
      <c r="CW305" s="338"/>
      <c r="CX305" s="338"/>
      <c r="CY305" s="338"/>
      <c r="CZ305" s="338"/>
      <c r="DA305" s="338"/>
      <c r="DB305" s="338"/>
      <c r="DC305" s="338"/>
      <c r="DD305" s="338"/>
      <c r="DE305" s="338"/>
      <c r="DF305" s="338"/>
      <c r="DG305" s="338"/>
      <c r="DH305" s="338"/>
      <c r="DI305" s="338"/>
      <c r="DJ305" s="338"/>
      <c r="DK305" s="338"/>
      <c r="DL305" s="338"/>
      <c r="DM305" s="338"/>
      <c r="DN305" s="338"/>
      <c r="DO305" s="338"/>
      <c r="DP305" s="338"/>
      <c r="DQ305" s="338"/>
      <c r="DR305" s="338"/>
      <c r="DS305" s="338"/>
      <c r="DT305" s="338"/>
      <c r="DU305" s="338"/>
      <c r="DV305" s="338"/>
      <c r="DW305" s="338"/>
      <c r="DX305" s="338"/>
      <c r="DY305" s="338"/>
    </row>
    <row r="306" spans="2:129">
      <c r="B306" s="338"/>
      <c r="C306" s="338"/>
      <c r="D306" s="338"/>
      <c r="E306" s="338"/>
      <c r="F306" s="338"/>
      <c r="G306" s="338"/>
      <c r="CH306" s="338"/>
      <c r="CI306" s="338"/>
      <c r="CJ306" s="338"/>
      <c r="CK306" s="338"/>
      <c r="CL306" s="338"/>
      <c r="CM306" s="338"/>
      <c r="CN306" s="338"/>
      <c r="CO306" s="338"/>
      <c r="CP306" s="338"/>
      <c r="CQ306" s="338"/>
      <c r="CR306" s="338"/>
      <c r="CS306" s="338"/>
      <c r="CT306" s="338"/>
      <c r="CU306" s="338"/>
      <c r="CV306" s="338"/>
      <c r="CW306" s="338"/>
      <c r="CX306" s="338"/>
      <c r="CY306" s="338"/>
      <c r="CZ306" s="338"/>
      <c r="DA306" s="338"/>
      <c r="DB306" s="338"/>
      <c r="DC306" s="338"/>
      <c r="DD306" s="338"/>
      <c r="DE306" s="338"/>
      <c r="DF306" s="338"/>
      <c r="DG306" s="338"/>
      <c r="DH306" s="338"/>
      <c r="DI306" s="338"/>
      <c r="DJ306" s="338"/>
      <c r="DK306" s="338"/>
      <c r="DL306" s="338"/>
      <c r="DM306" s="338"/>
      <c r="DN306" s="338"/>
      <c r="DO306" s="338"/>
      <c r="DP306" s="338"/>
      <c r="DQ306" s="338"/>
      <c r="DR306" s="338"/>
      <c r="DS306" s="338"/>
      <c r="DT306" s="338"/>
      <c r="DU306" s="338"/>
      <c r="DV306" s="338"/>
      <c r="DW306" s="338"/>
      <c r="DX306" s="338"/>
      <c r="DY306" s="338"/>
    </row>
    <row r="307" spans="2:129">
      <c r="B307" s="338"/>
      <c r="C307" s="338"/>
      <c r="D307" s="338"/>
      <c r="E307" s="338"/>
      <c r="F307" s="338"/>
      <c r="G307" s="338"/>
      <c r="CH307" s="338"/>
      <c r="CI307" s="338"/>
      <c r="CJ307" s="338"/>
      <c r="CK307" s="338"/>
      <c r="CL307" s="338"/>
      <c r="CM307" s="338"/>
      <c r="CN307" s="338"/>
      <c r="CO307" s="338"/>
      <c r="CP307" s="338"/>
      <c r="CQ307" s="338"/>
      <c r="CR307" s="338"/>
      <c r="CS307" s="338"/>
      <c r="CT307" s="338"/>
      <c r="CU307" s="338"/>
      <c r="CV307" s="338"/>
      <c r="CW307" s="338"/>
      <c r="CX307" s="338"/>
      <c r="CY307" s="338"/>
      <c r="CZ307" s="338"/>
      <c r="DA307" s="338"/>
      <c r="DB307" s="338"/>
      <c r="DC307" s="338"/>
      <c r="DD307" s="338"/>
      <c r="DE307" s="338"/>
      <c r="DF307" s="338"/>
      <c r="DG307" s="338"/>
      <c r="DH307" s="338"/>
      <c r="DI307" s="338"/>
      <c r="DJ307" s="338"/>
      <c r="DK307" s="338"/>
      <c r="DL307" s="338"/>
      <c r="DM307" s="338"/>
      <c r="DN307" s="338"/>
      <c r="DO307" s="338"/>
      <c r="DP307" s="338"/>
      <c r="DQ307" s="338"/>
      <c r="DR307" s="338"/>
      <c r="DS307" s="338"/>
      <c r="DT307" s="338"/>
      <c r="DU307" s="338"/>
      <c r="DV307" s="338"/>
      <c r="DW307" s="338"/>
      <c r="DX307" s="338"/>
      <c r="DY307" s="338"/>
    </row>
    <row r="308" spans="2:129">
      <c r="B308" s="338"/>
      <c r="C308" s="338"/>
      <c r="D308" s="338"/>
      <c r="E308" s="338"/>
      <c r="F308" s="338"/>
      <c r="G308" s="338"/>
      <c r="CH308" s="338"/>
      <c r="CI308" s="338"/>
      <c r="CJ308" s="338"/>
      <c r="CK308" s="338"/>
      <c r="CL308" s="338"/>
      <c r="CM308" s="338"/>
      <c r="CN308" s="338"/>
      <c r="CO308" s="338"/>
      <c r="CP308" s="338"/>
      <c r="CQ308" s="338"/>
      <c r="CR308" s="338"/>
      <c r="CS308" s="338"/>
      <c r="CT308" s="338"/>
      <c r="CU308" s="338"/>
      <c r="CV308" s="338"/>
      <c r="CW308" s="338"/>
      <c r="CX308" s="338"/>
      <c r="CY308" s="338"/>
      <c r="CZ308" s="338"/>
      <c r="DA308" s="338"/>
      <c r="DB308" s="338"/>
      <c r="DC308" s="338"/>
      <c r="DD308" s="338"/>
      <c r="DE308" s="338"/>
      <c r="DF308" s="338"/>
      <c r="DG308" s="338"/>
      <c r="DH308" s="338"/>
      <c r="DI308" s="338"/>
      <c r="DJ308" s="338"/>
      <c r="DK308" s="338"/>
      <c r="DL308" s="338"/>
      <c r="DM308" s="338"/>
      <c r="DN308" s="338"/>
      <c r="DO308" s="338"/>
      <c r="DP308" s="338"/>
      <c r="DQ308" s="338"/>
      <c r="DR308" s="338"/>
      <c r="DS308" s="338"/>
      <c r="DT308" s="338"/>
      <c r="DU308" s="338"/>
      <c r="DV308" s="338"/>
      <c r="DW308" s="338"/>
      <c r="DX308" s="338"/>
      <c r="DY308" s="338"/>
    </row>
    <row r="309" spans="2:129">
      <c r="B309" s="338"/>
      <c r="C309" s="338"/>
      <c r="D309" s="338"/>
      <c r="E309" s="338"/>
      <c r="F309" s="338"/>
      <c r="G309" s="338"/>
      <c r="CH309" s="338"/>
      <c r="CI309" s="338"/>
      <c r="CJ309" s="338"/>
      <c r="CK309" s="338"/>
      <c r="CL309" s="338"/>
      <c r="CM309" s="338"/>
      <c r="CN309" s="338"/>
      <c r="CO309" s="338"/>
      <c r="CP309" s="338"/>
      <c r="CQ309" s="338"/>
      <c r="CR309" s="338"/>
      <c r="CS309" s="338"/>
      <c r="CT309" s="338"/>
      <c r="CU309" s="338"/>
      <c r="CV309" s="338"/>
      <c r="CW309" s="338"/>
      <c r="CX309" s="338"/>
      <c r="CY309" s="338"/>
      <c r="CZ309" s="338"/>
      <c r="DA309" s="338"/>
      <c r="DB309" s="338"/>
      <c r="DC309" s="338"/>
      <c r="DD309" s="338"/>
      <c r="DE309" s="338"/>
      <c r="DF309" s="338"/>
      <c r="DG309" s="338"/>
      <c r="DH309" s="338"/>
      <c r="DI309" s="338"/>
      <c r="DJ309" s="338"/>
      <c r="DK309" s="338"/>
      <c r="DL309" s="338"/>
      <c r="DM309" s="338"/>
      <c r="DN309" s="338"/>
      <c r="DO309" s="338"/>
      <c r="DP309" s="338"/>
      <c r="DQ309" s="338"/>
      <c r="DR309" s="338"/>
      <c r="DS309" s="338"/>
      <c r="DT309" s="338"/>
      <c r="DU309" s="338"/>
      <c r="DV309" s="338"/>
      <c r="DW309" s="338"/>
      <c r="DX309" s="338"/>
      <c r="DY309" s="338"/>
    </row>
    <row r="310" spans="2:129">
      <c r="B310" s="338"/>
      <c r="C310" s="338"/>
      <c r="D310" s="338"/>
      <c r="E310" s="338"/>
      <c r="F310" s="338"/>
      <c r="G310" s="338"/>
      <c r="CH310" s="338"/>
      <c r="CI310" s="338"/>
      <c r="CJ310" s="338"/>
      <c r="CK310" s="338"/>
      <c r="CL310" s="338"/>
      <c r="CM310" s="338"/>
      <c r="CN310" s="338"/>
      <c r="CO310" s="338"/>
      <c r="CP310" s="338"/>
      <c r="CQ310" s="338"/>
      <c r="CR310" s="338"/>
      <c r="CS310" s="338"/>
      <c r="CT310" s="338"/>
      <c r="CU310" s="338"/>
      <c r="CV310" s="338"/>
      <c r="CW310" s="338"/>
      <c r="CX310" s="338"/>
      <c r="CY310" s="338"/>
      <c r="CZ310" s="338"/>
      <c r="DA310" s="338"/>
      <c r="DB310" s="338"/>
      <c r="DC310" s="338"/>
      <c r="DD310" s="338"/>
      <c r="DE310" s="338"/>
      <c r="DF310" s="338"/>
      <c r="DG310" s="338"/>
      <c r="DH310" s="338"/>
      <c r="DI310" s="338"/>
      <c r="DJ310" s="338"/>
      <c r="DK310" s="338"/>
      <c r="DL310" s="338"/>
      <c r="DM310" s="338"/>
      <c r="DN310" s="338"/>
      <c r="DO310" s="338"/>
      <c r="DP310" s="338"/>
      <c r="DQ310" s="338"/>
      <c r="DR310" s="338"/>
      <c r="DS310" s="338"/>
      <c r="DT310" s="338"/>
      <c r="DU310" s="338"/>
      <c r="DV310" s="338"/>
      <c r="DW310" s="338"/>
      <c r="DX310" s="338"/>
      <c r="DY310" s="338"/>
    </row>
    <row r="311" spans="2:129">
      <c r="B311" s="338"/>
      <c r="C311" s="338"/>
      <c r="D311" s="338"/>
      <c r="E311" s="338"/>
      <c r="F311" s="338"/>
      <c r="G311" s="338"/>
      <c r="CH311" s="338"/>
      <c r="CI311" s="338"/>
      <c r="CJ311" s="338"/>
      <c r="CK311" s="338"/>
      <c r="CL311" s="338"/>
      <c r="CM311" s="338"/>
      <c r="CN311" s="338"/>
      <c r="CO311" s="338"/>
      <c r="CP311" s="338"/>
      <c r="CQ311" s="338"/>
      <c r="CR311" s="338"/>
      <c r="CS311" s="338"/>
      <c r="CT311" s="338"/>
      <c r="CU311" s="338"/>
      <c r="CV311" s="338"/>
      <c r="CW311" s="338"/>
      <c r="CX311" s="338"/>
      <c r="CY311" s="338"/>
      <c r="CZ311" s="338"/>
      <c r="DA311" s="338"/>
      <c r="DB311" s="338"/>
      <c r="DC311" s="338"/>
      <c r="DD311" s="338"/>
      <c r="DE311" s="338"/>
      <c r="DF311" s="338"/>
      <c r="DG311" s="338"/>
      <c r="DH311" s="338"/>
      <c r="DI311" s="338"/>
      <c r="DJ311" s="338"/>
      <c r="DK311" s="338"/>
      <c r="DL311" s="338"/>
      <c r="DM311" s="338"/>
      <c r="DN311" s="338"/>
      <c r="DO311" s="338"/>
      <c r="DP311" s="338"/>
      <c r="DQ311" s="338"/>
      <c r="DR311" s="338"/>
      <c r="DS311" s="338"/>
      <c r="DT311" s="338"/>
      <c r="DU311" s="338"/>
      <c r="DV311" s="338"/>
      <c r="DW311" s="338"/>
      <c r="DX311" s="338"/>
      <c r="DY311" s="338"/>
    </row>
    <row r="312" spans="2:129">
      <c r="B312" s="338"/>
      <c r="C312" s="338"/>
      <c r="D312" s="338"/>
      <c r="E312" s="338"/>
      <c r="F312" s="338"/>
      <c r="G312" s="338"/>
      <c r="CH312" s="338"/>
      <c r="CI312" s="338"/>
      <c r="CJ312" s="338"/>
      <c r="CK312" s="338"/>
      <c r="CL312" s="338"/>
      <c r="CM312" s="338"/>
      <c r="CN312" s="338"/>
      <c r="CO312" s="338"/>
      <c r="CP312" s="338"/>
      <c r="CQ312" s="338"/>
      <c r="CR312" s="338"/>
      <c r="CS312" s="338"/>
      <c r="CT312" s="338"/>
      <c r="CU312" s="338"/>
      <c r="CV312" s="338"/>
      <c r="CW312" s="338"/>
      <c r="CX312" s="338"/>
      <c r="CY312" s="338"/>
      <c r="CZ312" s="338"/>
      <c r="DA312" s="338"/>
      <c r="DB312" s="338"/>
      <c r="DC312" s="338"/>
      <c r="DD312" s="338"/>
      <c r="DE312" s="338"/>
      <c r="DF312" s="338"/>
      <c r="DG312" s="338"/>
      <c r="DH312" s="338"/>
      <c r="DI312" s="338"/>
      <c r="DJ312" s="338"/>
      <c r="DK312" s="338"/>
      <c r="DL312" s="338"/>
      <c r="DM312" s="338"/>
      <c r="DN312" s="338"/>
      <c r="DO312" s="338"/>
      <c r="DP312" s="338"/>
      <c r="DQ312" s="338"/>
      <c r="DR312" s="338"/>
      <c r="DS312" s="338"/>
      <c r="DT312" s="338"/>
      <c r="DU312" s="338"/>
      <c r="DV312" s="338"/>
      <c r="DW312" s="338"/>
      <c r="DX312" s="338"/>
      <c r="DY312" s="338"/>
    </row>
    <row r="313" spans="2:129">
      <c r="B313" s="338"/>
      <c r="C313" s="338"/>
      <c r="D313" s="338"/>
      <c r="E313" s="338"/>
      <c r="F313" s="338"/>
      <c r="G313" s="338"/>
      <c r="CH313" s="338"/>
      <c r="CI313" s="338"/>
      <c r="CJ313" s="338"/>
      <c r="CK313" s="338"/>
      <c r="CL313" s="338"/>
      <c r="CM313" s="338"/>
      <c r="CN313" s="338"/>
      <c r="CO313" s="338"/>
      <c r="CP313" s="338"/>
      <c r="CQ313" s="338"/>
      <c r="CR313" s="338"/>
      <c r="CS313" s="338"/>
      <c r="CT313" s="338"/>
      <c r="CU313" s="338"/>
      <c r="CV313" s="338"/>
      <c r="CW313" s="338"/>
      <c r="CX313" s="338"/>
      <c r="CY313" s="338"/>
      <c r="CZ313" s="338"/>
      <c r="DA313" s="338"/>
      <c r="DB313" s="338"/>
      <c r="DC313" s="338"/>
      <c r="DD313" s="338"/>
      <c r="DE313" s="338"/>
      <c r="DF313" s="338"/>
      <c r="DG313" s="338"/>
      <c r="DH313" s="338"/>
      <c r="DI313" s="338"/>
      <c r="DJ313" s="338"/>
      <c r="DK313" s="338"/>
      <c r="DL313" s="338"/>
      <c r="DM313" s="338"/>
      <c r="DN313" s="338"/>
      <c r="DO313" s="338"/>
      <c r="DP313" s="338"/>
      <c r="DQ313" s="338"/>
      <c r="DR313" s="338"/>
      <c r="DS313" s="338"/>
      <c r="DT313" s="338"/>
      <c r="DU313" s="338"/>
      <c r="DV313" s="338"/>
      <c r="DW313" s="338"/>
      <c r="DX313" s="338"/>
      <c r="DY313" s="338"/>
    </row>
    <row r="314" spans="2:129">
      <c r="B314" s="338"/>
      <c r="C314" s="338"/>
      <c r="D314" s="338"/>
      <c r="E314" s="338"/>
      <c r="F314" s="338"/>
      <c r="G314" s="338"/>
      <c r="CH314" s="338"/>
      <c r="CI314" s="338"/>
      <c r="CJ314" s="338"/>
      <c r="CK314" s="338"/>
      <c r="CL314" s="338"/>
      <c r="CM314" s="338"/>
      <c r="CN314" s="338"/>
      <c r="CO314" s="338"/>
      <c r="CP314" s="338"/>
      <c r="CQ314" s="338"/>
      <c r="CR314" s="338"/>
      <c r="CS314" s="338"/>
      <c r="CT314" s="338"/>
      <c r="CU314" s="338"/>
      <c r="CV314" s="338"/>
      <c r="CW314" s="338"/>
      <c r="CX314" s="338"/>
      <c r="CY314" s="338"/>
      <c r="CZ314" s="338"/>
      <c r="DA314" s="338"/>
      <c r="DB314" s="338"/>
      <c r="DC314" s="338"/>
      <c r="DD314" s="338"/>
      <c r="DE314" s="338"/>
      <c r="DF314" s="338"/>
      <c r="DG314" s="338"/>
      <c r="DH314" s="338"/>
      <c r="DI314" s="338"/>
      <c r="DJ314" s="338"/>
      <c r="DK314" s="338"/>
      <c r="DL314" s="338"/>
      <c r="DM314" s="338"/>
      <c r="DN314" s="338"/>
      <c r="DO314" s="338"/>
      <c r="DP314" s="338"/>
      <c r="DQ314" s="338"/>
      <c r="DR314" s="338"/>
      <c r="DS314" s="338"/>
      <c r="DT314" s="338"/>
      <c r="DU314" s="338"/>
      <c r="DV314" s="338"/>
      <c r="DW314" s="338"/>
      <c r="DX314" s="338"/>
      <c r="DY314" s="338"/>
    </row>
    <row r="315" spans="2:129">
      <c r="B315" s="338"/>
      <c r="C315" s="338"/>
      <c r="D315" s="338"/>
      <c r="E315" s="338"/>
      <c r="F315" s="338"/>
      <c r="G315" s="338"/>
      <c r="CH315" s="338"/>
      <c r="CI315" s="338"/>
      <c r="CJ315" s="338"/>
      <c r="CK315" s="338"/>
      <c r="CL315" s="338"/>
      <c r="CM315" s="338"/>
      <c r="CN315" s="338"/>
      <c r="CO315" s="338"/>
      <c r="CP315" s="338"/>
      <c r="CQ315" s="338"/>
      <c r="CR315" s="338"/>
      <c r="CS315" s="338"/>
      <c r="CT315" s="338"/>
      <c r="CU315" s="338"/>
      <c r="CV315" s="338"/>
      <c r="CW315" s="338"/>
      <c r="CX315" s="338"/>
      <c r="CY315" s="338"/>
      <c r="CZ315" s="338"/>
      <c r="DA315" s="338"/>
      <c r="DB315" s="338"/>
      <c r="DC315" s="338"/>
      <c r="DD315" s="338"/>
      <c r="DE315" s="338"/>
      <c r="DF315" s="338"/>
      <c r="DG315" s="338"/>
      <c r="DH315" s="338"/>
      <c r="DI315" s="338"/>
      <c r="DJ315" s="338"/>
      <c r="DK315" s="338"/>
      <c r="DL315" s="338"/>
      <c r="DM315" s="338"/>
      <c r="DN315" s="338"/>
      <c r="DO315" s="338"/>
      <c r="DP315" s="338"/>
      <c r="DQ315" s="338"/>
      <c r="DR315" s="338"/>
      <c r="DS315" s="338"/>
      <c r="DT315" s="338"/>
      <c r="DU315" s="338"/>
      <c r="DV315" s="338"/>
      <c r="DW315" s="338"/>
      <c r="DX315" s="338"/>
      <c r="DY315" s="338"/>
    </row>
    <row r="316" spans="2:129">
      <c r="B316" s="338"/>
      <c r="C316" s="338"/>
      <c r="D316" s="338"/>
      <c r="E316" s="338"/>
      <c r="F316" s="338"/>
      <c r="G316" s="338"/>
      <c r="CH316" s="338"/>
      <c r="CI316" s="338"/>
      <c r="CJ316" s="338"/>
      <c r="CK316" s="338"/>
      <c r="CL316" s="338"/>
      <c r="CM316" s="338"/>
      <c r="CN316" s="338"/>
      <c r="CO316" s="338"/>
      <c r="CP316" s="338"/>
      <c r="CQ316" s="338"/>
      <c r="CR316" s="338"/>
      <c r="CS316" s="338"/>
      <c r="CT316" s="338"/>
      <c r="CU316" s="338"/>
      <c r="CV316" s="338"/>
      <c r="CW316" s="338"/>
      <c r="CX316" s="338"/>
      <c r="CY316" s="338"/>
      <c r="CZ316" s="338"/>
      <c r="DA316" s="338"/>
      <c r="DB316" s="338"/>
      <c r="DC316" s="338"/>
      <c r="DD316" s="338"/>
      <c r="DE316" s="338"/>
      <c r="DF316" s="338"/>
      <c r="DG316" s="338"/>
      <c r="DH316" s="338"/>
      <c r="DI316" s="338"/>
      <c r="DJ316" s="338"/>
      <c r="DK316" s="338"/>
      <c r="DL316" s="338"/>
      <c r="DM316" s="338"/>
      <c r="DN316" s="338"/>
      <c r="DO316" s="338"/>
      <c r="DP316" s="338"/>
      <c r="DQ316" s="338"/>
      <c r="DR316" s="338"/>
      <c r="DS316" s="338"/>
      <c r="DT316" s="338"/>
      <c r="DU316" s="338"/>
      <c r="DV316" s="338"/>
      <c r="DW316" s="338"/>
      <c r="DX316" s="338"/>
      <c r="DY316" s="338"/>
    </row>
    <row r="317" spans="2:129">
      <c r="B317" s="338"/>
      <c r="C317" s="338"/>
      <c r="D317" s="338"/>
      <c r="E317" s="338"/>
      <c r="F317" s="338"/>
      <c r="G317" s="338"/>
      <c r="CH317" s="338"/>
      <c r="CI317" s="338"/>
      <c r="CJ317" s="338"/>
      <c r="CK317" s="338"/>
      <c r="CL317" s="338"/>
      <c r="CM317" s="338"/>
      <c r="CN317" s="338"/>
      <c r="CO317" s="338"/>
      <c r="CP317" s="338"/>
      <c r="CQ317" s="338"/>
      <c r="CR317" s="338"/>
      <c r="CS317" s="338"/>
      <c r="CT317" s="338"/>
      <c r="CU317" s="338"/>
      <c r="CV317" s="338"/>
      <c r="CW317" s="338"/>
      <c r="CX317" s="338"/>
      <c r="CY317" s="338"/>
      <c r="CZ317" s="338"/>
      <c r="DA317" s="338"/>
      <c r="DB317" s="338"/>
      <c r="DC317" s="338"/>
      <c r="DD317" s="338"/>
      <c r="DE317" s="338"/>
      <c r="DF317" s="338"/>
      <c r="DG317" s="338"/>
      <c r="DH317" s="338"/>
      <c r="DI317" s="338"/>
      <c r="DJ317" s="338"/>
      <c r="DK317" s="338"/>
      <c r="DL317" s="338"/>
      <c r="DM317" s="338"/>
      <c r="DN317" s="338"/>
      <c r="DO317" s="338"/>
      <c r="DP317" s="338"/>
      <c r="DQ317" s="338"/>
      <c r="DR317" s="338"/>
      <c r="DS317" s="338"/>
      <c r="DT317" s="338"/>
      <c r="DU317" s="338"/>
      <c r="DV317" s="338"/>
      <c r="DW317" s="338"/>
      <c r="DX317" s="338"/>
      <c r="DY317" s="338"/>
    </row>
    <row r="318" spans="2:129">
      <c r="B318" s="338"/>
      <c r="C318" s="338"/>
      <c r="D318" s="338"/>
      <c r="E318" s="338"/>
      <c r="F318" s="338"/>
      <c r="G318" s="338"/>
      <c r="CH318" s="338"/>
      <c r="CI318" s="338"/>
      <c r="CJ318" s="338"/>
      <c r="CK318" s="338"/>
      <c r="CL318" s="338"/>
      <c r="CM318" s="338"/>
      <c r="CN318" s="338"/>
      <c r="CO318" s="338"/>
      <c r="CP318" s="338"/>
      <c r="CQ318" s="338"/>
      <c r="CR318" s="338"/>
      <c r="CS318" s="338"/>
      <c r="CT318" s="338"/>
      <c r="CU318" s="338"/>
      <c r="CV318" s="338"/>
      <c r="CW318" s="338"/>
      <c r="CX318" s="338"/>
      <c r="CY318" s="338"/>
      <c r="CZ318" s="338"/>
      <c r="DA318" s="338"/>
      <c r="DB318" s="338"/>
      <c r="DC318" s="338"/>
      <c r="DD318" s="338"/>
      <c r="DE318" s="338"/>
      <c r="DF318" s="338"/>
      <c r="DG318" s="338"/>
      <c r="DH318" s="338"/>
      <c r="DI318" s="338"/>
      <c r="DJ318" s="338"/>
      <c r="DK318" s="338"/>
      <c r="DL318" s="338"/>
      <c r="DM318" s="338"/>
      <c r="DN318" s="338"/>
      <c r="DO318" s="338"/>
      <c r="DP318" s="338"/>
      <c r="DQ318" s="338"/>
      <c r="DR318" s="338"/>
      <c r="DS318" s="338"/>
      <c r="DT318" s="338"/>
      <c r="DU318" s="338"/>
      <c r="DV318" s="338"/>
      <c r="DW318" s="338"/>
      <c r="DX318" s="338"/>
      <c r="DY318" s="338"/>
    </row>
    <row r="319" spans="2:129">
      <c r="B319" s="338"/>
      <c r="C319" s="338"/>
      <c r="D319" s="338"/>
      <c r="E319" s="338"/>
      <c r="F319" s="338"/>
      <c r="G319" s="338"/>
      <c r="CH319" s="338"/>
      <c r="CI319" s="338"/>
      <c r="CJ319" s="338"/>
      <c r="CK319" s="338"/>
      <c r="CL319" s="338"/>
      <c r="CM319" s="338"/>
      <c r="CN319" s="338"/>
      <c r="CO319" s="338"/>
      <c r="CP319" s="338"/>
      <c r="CQ319" s="338"/>
      <c r="CR319" s="338"/>
      <c r="CS319" s="338"/>
      <c r="CT319" s="338"/>
      <c r="CU319" s="338"/>
      <c r="CV319" s="338"/>
      <c r="CW319" s="338"/>
      <c r="CX319" s="338"/>
      <c r="CY319" s="338"/>
      <c r="CZ319" s="338"/>
      <c r="DA319" s="338"/>
      <c r="DB319" s="338"/>
      <c r="DC319" s="338"/>
      <c r="DD319" s="338"/>
      <c r="DE319" s="338"/>
      <c r="DF319" s="338"/>
      <c r="DG319" s="338"/>
      <c r="DH319" s="338"/>
      <c r="DI319" s="338"/>
      <c r="DJ319" s="338"/>
      <c r="DK319" s="338"/>
      <c r="DL319" s="338"/>
      <c r="DM319" s="338"/>
      <c r="DN319" s="338"/>
      <c r="DO319" s="338"/>
      <c r="DP319" s="338"/>
      <c r="DQ319" s="338"/>
      <c r="DR319" s="338"/>
      <c r="DS319" s="338"/>
      <c r="DT319" s="338"/>
      <c r="DU319" s="338"/>
      <c r="DV319" s="338"/>
      <c r="DW319" s="338"/>
      <c r="DX319" s="338"/>
      <c r="DY319" s="338"/>
    </row>
    <row r="320" spans="2:129">
      <c r="B320" s="338"/>
      <c r="C320" s="338"/>
      <c r="D320" s="338"/>
      <c r="E320" s="338"/>
      <c r="F320" s="338"/>
      <c r="G320" s="338"/>
      <c r="CH320" s="338"/>
      <c r="CI320" s="338"/>
      <c r="CJ320" s="338"/>
      <c r="CK320" s="338"/>
      <c r="CL320" s="338"/>
      <c r="CM320" s="338"/>
      <c r="CN320" s="338"/>
      <c r="CO320" s="338"/>
      <c r="CP320" s="338"/>
      <c r="CQ320" s="338"/>
      <c r="CR320" s="338"/>
      <c r="CS320" s="338"/>
      <c r="CT320" s="338"/>
      <c r="CU320" s="338"/>
      <c r="CV320" s="338"/>
      <c r="CW320" s="338"/>
      <c r="CX320" s="338"/>
      <c r="CY320" s="338"/>
      <c r="CZ320" s="338"/>
      <c r="DA320" s="338"/>
      <c r="DB320" s="338"/>
      <c r="DC320" s="338"/>
      <c r="DD320" s="338"/>
      <c r="DE320" s="338"/>
      <c r="DF320" s="338"/>
      <c r="DG320" s="338"/>
      <c r="DH320" s="338"/>
      <c r="DI320" s="338"/>
      <c r="DJ320" s="338"/>
      <c r="DK320" s="338"/>
      <c r="DL320" s="338"/>
      <c r="DM320" s="338"/>
      <c r="DN320" s="338"/>
      <c r="DO320" s="338"/>
      <c r="DP320" s="338"/>
      <c r="DQ320" s="338"/>
      <c r="DR320" s="338"/>
      <c r="DS320" s="338"/>
      <c r="DT320" s="338"/>
      <c r="DU320" s="338"/>
      <c r="DV320" s="338"/>
      <c r="DW320" s="338"/>
      <c r="DX320" s="338"/>
      <c r="DY320" s="338"/>
    </row>
    <row r="321" spans="2:129">
      <c r="B321" s="338"/>
      <c r="C321" s="338"/>
      <c r="D321" s="338"/>
      <c r="E321" s="338"/>
      <c r="F321" s="338"/>
      <c r="G321" s="338"/>
      <c r="CH321" s="338"/>
      <c r="CI321" s="338"/>
      <c r="CJ321" s="338"/>
      <c r="CK321" s="338"/>
      <c r="CL321" s="338"/>
      <c r="CM321" s="338"/>
      <c r="CN321" s="338"/>
      <c r="CO321" s="338"/>
      <c r="CP321" s="338"/>
      <c r="CQ321" s="338"/>
      <c r="CR321" s="338"/>
      <c r="CS321" s="338"/>
      <c r="CT321" s="338"/>
      <c r="CU321" s="338"/>
      <c r="CV321" s="338"/>
      <c r="CW321" s="338"/>
      <c r="CX321" s="338"/>
      <c r="CY321" s="338"/>
      <c r="CZ321" s="338"/>
      <c r="DA321" s="338"/>
      <c r="DB321" s="338"/>
      <c r="DC321" s="338"/>
      <c r="DD321" s="338"/>
      <c r="DE321" s="338"/>
      <c r="DF321" s="338"/>
      <c r="DG321" s="338"/>
      <c r="DH321" s="338"/>
      <c r="DI321" s="338"/>
      <c r="DJ321" s="338"/>
      <c r="DK321" s="338"/>
      <c r="DL321" s="338"/>
      <c r="DM321" s="338"/>
      <c r="DN321" s="338"/>
      <c r="DO321" s="338"/>
      <c r="DP321" s="338"/>
      <c r="DQ321" s="338"/>
      <c r="DR321" s="338"/>
      <c r="DS321" s="338"/>
      <c r="DT321" s="338"/>
      <c r="DU321" s="338"/>
      <c r="DV321" s="338"/>
      <c r="DW321" s="338"/>
      <c r="DX321" s="338"/>
      <c r="DY321" s="338"/>
    </row>
    <row r="322" spans="2:129">
      <c r="B322" s="338"/>
      <c r="C322" s="338"/>
      <c r="D322" s="338"/>
      <c r="E322" s="338"/>
      <c r="F322" s="338"/>
      <c r="G322" s="338"/>
      <c r="CH322" s="338"/>
      <c r="CI322" s="338"/>
      <c r="CJ322" s="338"/>
      <c r="CK322" s="338"/>
      <c r="CL322" s="338"/>
      <c r="CM322" s="338"/>
      <c r="CN322" s="338"/>
      <c r="CO322" s="338"/>
      <c r="CP322" s="338"/>
      <c r="CQ322" s="338"/>
      <c r="CR322" s="338"/>
      <c r="CS322" s="338"/>
      <c r="CT322" s="338"/>
      <c r="CU322" s="338"/>
      <c r="CV322" s="338"/>
      <c r="CW322" s="338"/>
      <c r="CX322" s="338"/>
      <c r="CY322" s="338"/>
      <c r="CZ322" s="338"/>
      <c r="DA322" s="338"/>
      <c r="DB322" s="338"/>
      <c r="DC322" s="338"/>
      <c r="DD322" s="338"/>
      <c r="DE322" s="338"/>
      <c r="DF322" s="338"/>
      <c r="DG322" s="338"/>
      <c r="DH322" s="338"/>
      <c r="DI322" s="338"/>
      <c r="DJ322" s="338"/>
      <c r="DK322" s="338"/>
      <c r="DL322" s="338"/>
      <c r="DM322" s="338"/>
      <c r="DN322" s="338"/>
      <c r="DO322" s="338"/>
      <c r="DP322" s="338"/>
      <c r="DQ322" s="338"/>
      <c r="DR322" s="338"/>
      <c r="DS322" s="338"/>
      <c r="DT322" s="338"/>
      <c r="DU322" s="338"/>
      <c r="DV322" s="338"/>
      <c r="DW322" s="338"/>
      <c r="DX322" s="338"/>
      <c r="DY322" s="338"/>
    </row>
    <row r="323" spans="2:129">
      <c r="B323" s="338"/>
      <c r="C323" s="338"/>
      <c r="D323" s="338"/>
      <c r="E323" s="338"/>
      <c r="F323" s="338"/>
      <c r="G323" s="338"/>
      <c r="CH323" s="338"/>
      <c r="CI323" s="338"/>
      <c r="CJ323" s="338"/>
      <c r="CK323" s="338"/>
      <c r="CL323" s="338"/>
      <c r="CM323" s="338"/>
      <c r="CN323" s="338"/>
      <c r="CO323" s="338"/>
      <c r="CP323" s="338"/>
      <c r="CQ323" s="338"/>
      <c r="CR323" s="338"/>
      <c r="CS323" s="338"/>
      <c r="CT323" s="338"/>
      <c r="CU323" s="338"/>
      <c r="CV323" s="338"/>
      <c r="CW323" s="338"/>
      <c r="CX323" s="338"/>
      <c r="CY323" s="338"/>
      <c r="CZ323" s="338"/>
      <c r="DA323" s="338"/>
      <c r="DB323" s="338"/>
      <c r="DC323" s="338"/>
      <c r="DD323" s="338"/>
      <c r="DE323" s="338"/>
      <c r="DF323" s="338"/>
      <c r="DG323" s="338"/>
      <c r="DH323" s="338"/>
      <c r="DI323" s="338"/>
      <c r="DJ323" s="338"/>
      <c r="DK323" s="338"/>
      <c r="DL323" s="338"/>
      <c r="DM323" s="338"/>
      <c r="DN323" s="338"/>
      <c r="DO323" s="338"/>
      <c r="DP323" s="338"/>
      <c r="DQ323" s="338"/>
      <c r="DR323" s="338"/>
      <c r="DS323" s="338"/>
      <c r="DT323" s="338"/>
      <c r="DU323" s="338"/>
      <c r="DV323" s="338"/>
      <c r="DW323" s="338"/>
      <c r="DX323" s="338"/>
      <c r="DY323" s="338"/>
    </row>
    <row r="324" spans="2:129">
      <c r="B324" s="338"/>
      <c r="C324" s="338"/>
      <c r="D324" s="338"/>
      <c r="E324" s="338"/>
      <c r="F324" s="338"/>
      <c r="G324" s="338"/>
      <c r="CH324" s="338"/>
      <c r="CI324" s="338"/>
      <c r="CJ324" s="338"/>
      <c r="CK324" s="338"/>
      <c r="CL324" s="338"/>
      <c r="CM324" s="338"/>
      <c r="CN324" s="338"/>
      <c r="CO324" s="338"/>
      <c r="CP324" s="338"/>
      <c r="CQ324" s="338"/>
      <c r="CR324" s="338"/>
      <c r="CS324" s="338"/>
      <c r="CT324" s="338"/>
      <c r="CU324" s="338"/>
      <c r="CV324" s="338"/>
      <c r="CW324" s="338"/>
      <c r="CX324" s="338"/>
      <c r="CY324" s="338"/>
      <c r="CZ324" s="338"/>
      <c r="DA324" s="338"/>
      <c r="DB324" s="338"/>
      <c r="DC324" s="338"/>
      <c r="DD324" s="338"/>
      <c r="DE324" s="338"/>
      <c r="DF324" s="338"/>
      <c r="DG324" s="338"/>
      <c r="DH324" s="338"/>
      <c r="DI324" s="338"/>
      <c r="DJ324" s="338"/>
      <c r="DK324" s="338"/>
      <c r="DL324" s="338"/>
      <c r="DM324" s="338"/>
      <c r="DN324" s="338"/>
      <c r="DO324" s="338"/>
      <c r="DP324" s="338"/>
      <c r="DQ324" s="338"/>
      <c r="DR324" s="338"/>
      <c r="DS324" s="338"/>
      <c r="DT324" s="338"/>
      <c r="DU324" s="338"/>
      <c r="DV324" s="338"/>
      <c r="DW324" s="338"/>
      <c r="DX324" s="338"/>
      <c r="DY324" s="338"/>
    </row>
    <row r="325" spans="2:129">
      <c r="B325" s="338"/>
      <c r="C325" s="338"/>
      <c r="D325" s="338"/>
      <c r="E325" s="338"/>
      <c r="F325" s="338"/>
      <c r="G325" s="338"/>
      <c r="CH325" s="338"/>
      <c r="CI325" s="338"/>
      <c r="CJ325" s="338"/>
      <c r="CK325" s="338"/>
      <c r="CL325" s="338"/>
      <c r="CM325" s="338"/>
      <c r="CN325" s="338"/>
      <c r="CO325" s="338"/>
      <c r="CP325" s="338"/>
      <c r="CQ325" s="338"/>
      <c r="CR325" s="338"/>
      <c r="CS325" s="338"/>
      <c r="CT325" s="338"/>
      <c r="CU325" s="338"/>
      <c r="CV325" s="338"/>
      <c r="CW325" s="338"/>
      <c r="CX325" s="338"/>
      <c r="CY325" s="338"/>
      <c r="CZ325" s="338"/>
      <c r="DA325" s="338"/>
      <c r="DB325" s="338"/>
      <c r="DC325" s="338"/>
      <c r="DD325" s="338"/>
      <c r="DE325" s="338"/>
      <c r="DF325" s="338"/>
      <c r="DG325" s="338"/>
      <c r="DH325" s="338"/>
      <c r="DI325" s="338"/>
      <c r="DJ325" s="338"/>
      <c r="DK325" s="338"/>
      <c r="DL325" s="338"/>
      <c r="DM325" s="338"/>
      <c r="DN325" s="338"/>
      <c r="DO325" s="338"/>
      <c r="DP325" s="338"/>
      <c r="DQ325" s="338"/>
      <c r="DR325" s="338"/>
      <c r="DS325" s="338"/>
      <c r="DT325" s="338"/>
      <c r="DU325" s="338"/>
      <c r="DV325" s="338"/>
      <c r="DW325" s="338"/>
      <c r="DX325" s="338"/>
      <c r="DY325" s="338"/>
    </row>
    <row r="326" spans="2:129">
      <c r="B326" s="338"/>
      <c r="C326" s="338"/>
      <c r="D326" s="338"/>
      <c r="E326" s="338"/>
      <c r="F326" s="338"/>
      <c r="G326" s="338"/>
      <c r="CH326" s="338"/>
      <c r="CI326" s="338"/>
      <c r="CJ326" s="338"/>
      <c r="CK326" s="338"/>
      <c r="CL326" s="338"/>
      <c r="CM326" s="338"/>
      <c r="CN326" s="338"/>
      <c r="CO326" s="338"/>
      <c r="CP326" s="338"/>
      <c r="CQ326" s="338"/>
      <c r="CR326" s="338"/>
      <c r="CS326" s="338"/>
      <c r="CT326" s="338"/>
      <c r="CU326" s="338"/>
      <c r="CV326" s="338"/>
      <c r="CW326" s="338"/>
      <c r="CX326" s="338"/>
      <c r="CY326" s="338"/>
      <c r="CZ326" s="338"/>
      <c r="DA326" s="338"/>
      <c r="DB326" s="338"/>
      <c r="DC326" s="338"/>
      <c r="DD326" s="338"/>
      <c r="DE326" s="338"/>
      <c r="DF326" s="338"/>
      <c r="DG326" s="338"/>
      <c r="DH326" s="338"/>
      <c r="DI326" s="338"/>
      <c r="DJ326" s="338"/>
      <c r="DK326" s="338"/>
      <c r="DL326" s="338"/>
      <c r="DM326" s="338"/>
      <c r="DN326" s="338"/>
      <c r="DO326" s="338"/>
      <c r="DP326" s="338"/>
      <c r="DQ326" s="338"/>
      <c r="DR326" s="338"/>
      <c r="DS326" s="338"/>
      <c r="DT326" s="338"/>
      <c r="DU326" s="338"/>
      <c r="DV326" s="338"/>
      <c r="DW326" s="338"/>
      <c r="DX326" s="338"/>
      <c r="DY326" s="338"/>
    </row>
    <row r="327" spans="2:129">
      <c r="B327" s="338"/>
      <c r="C327" s="338"/>
      <c r="D327" s="338"/>
      <c r="E327" s="338"/>
      <c r="F327" s="338"/>
      <c r="G327" s="338"/>
      <c r="CH327" s="338"/>
      <c r="CI327" s="338"/>
      <c r="CJ327" s="338"/>
      <c r="CK327" s="338"/>
      <c r="CL327" s="338"/>
      <c r="CM327" s="338"/>
      <c r="CN327" s="338"/>
      <c r="CO327" s="338"/>
      <c r="CP327" s="338"/>
      <c r="CQ327" s="338"/>
      <c r="CR327" s="338"/>
      <c r="CS327" s="338"/>
      <c r="CT327" s="338"/>
      <c r="CU327" s="338"/>
      <c r="CV327" s="338"/>
      <c r="CW327" s="338"/>
      <c r="CX327" s="338"/>
      <c r="CY327" s="338"/>
      <c r="CZ327" s="338"/>
      <c r="DA327" s="338"/>
      <c r="DB327" s="338"/>
      <c r="DC327" s="338"/>
      <c r="DD327" s="338"/>
      <c r="DE327" s="338"/>
      <c r="DF327" s="338"/>
      <c r="DG327" s="338"/>
      <c r="DH327" s="338"/>
      <c r="DI327" s="338"/>
      <c r="DJ327" s="338"/>
      <c r="DK327" s="338"/>
      <c r="DL327" s="338"/>
      <c r="DM327" s="338"/>
      <c r="DN327" s="338"/>
      <c r="DO327" s="338"/>
      <c r="DP327" s="338"/>
      <c r="DQ327" s="338"/>
      <c r="DR327" s="338"/>
      <c r="DS327" s="338"/>
      <c r="DT327" s="338"/>
      <c r="DU327" s="338"/>
      <c r="DV327" s="338"/>
      <c r="DW327" s="338"/>
      <c r="DX327" s="338"/>
      <c r="DY327" s="338"/>
    </row>
    <row r="328" spans="2:129">
      <c r="B328" s="338"/>
      <c r="C328" s="338"/>
      <c r="D328" s="338"/>
      <c r="E328" s="338"/>
      <c r="F328" s="338"/>
      <c r="G328" s="338"/>
      <c r="CH328" s="338"/>
      <c r="CI328" s="338"/>
      <c r="CJ328" s="338"/>
      <c r="CK328" s="338"/>
      <c r="CL328" s="338"/>
      <c r="CM328" s="338"/>
      <c r="CN328" s="338"/>
      <c r="CO328" s="338"/>
      <c r="CP328" s="338"/>
      <c r="CQ328" s="338"/>
      <c r="CR328" s="338"/>
      <c r="CS328" s="338"/>
      <c r="CT328" s="338"/>
      <c r="CU328" s="338"/>
      <c r="CV328" s="338"/>
      <c r="CW328" s="338"/>
      <c r="CX328" s="338"/>
      <c r="CY328" s="338"/>
      <c r="CZ328" s="338"/>
      <c r="DA328" s="338"/>
      <c r="DB328" s="338"/>
      <c r="DC328" s="338"/>
      <c r="DD328" s="338"/>
      <c r="DE328" s="338"/>
      <c r="DF328" s="338"/>
      <c r="DG328" s="338"/>
      <c r="DH328" s="338"/>
      <c r="DI328" s="338"/>
      <c r="DJ328" s="338"/>
      <c r="DK328" s="338"/>
      <c r="DL328" s="338"/>
      <c r="DM328" s="338"/>
      <c r="DN328" s="338"/>
      <c r="DO328" s="338"/>
      <c r="DP328" s="338"/>
      <c r="DQ328" s="338"/>
      <c r="DR328" s="338"/>
      <c r="DS328" s="338"/>
      <c r="DT328" s="338"/>
      <c r="DU328" s="338"/>
      <c r="DV328" s="338"/>
      <c r="DW328" s="338"/>
      <c r="DX328" s="338"/>
      <c r="DY328" s="338"/>
    </row>
    <row r="329" spans="2:129">
      <c r="B329" s="338"/>
      <c r="C329" s="338"/>
      <c r="D329" s="338"/>
      <c r="E329" s="338"/>
      <c r="F329" s="338"/>
      <c r="G329" s="338"/>
      <c r="CH329" s="338"/>
      <c r="CI329" s="338"/>
      <c r="CJ329" s="338"/>
      <c r="CK329" s="338"/>
      <c r="CL329" s="338"/>
      <c r="CM329" s="338"/>
      <c r="CN329" s="338"/>
      <c r="CO329" s="338"/>
      <c r="CP329" s="338"/>
      <c r="CQ329" s="338"/>
      <c r="CR329" s="338"/>
      <c r="CS329" s="338"/>
      <c r="CT329" s="338"/>
      <c r="CU329" s="338"/>
      <c r="CV329" s="338"/>
      <c r="CW329" s="338"/>
      <c r="CX329" s="338"/>
      <c r="CY329" s="338"/>
      <c r="CZ329" s="338"/>
      <c r="DA329" s="338"/>
      <c r="DB329" s="338"/>
      <c r="DC329" s="338"/>
      <c r="DD329" s="338"/>
      <c r="DE329" s="338"/>
      <c r="DF329" s="338"/>
      <c r="DG329" s="338"/>
      <c r="DH329" s="338"/>
      <c r="DI329" s="338"/>
      <c r="DJ329" s="338"/>
      <c r="DK329" s="338"/>
      <c r="DL329" s="338"/>
      <c r="DM329" s="338"/>
      <c r="DN329" s="338"/>
      <c r="DO329" s="338"/>
      <c r="DP329" s="338"/>
      <c r="DQ329" s="338"/>
      <c r="DR329" s="338"/>
      <c r="DS329" s="338"/>
      <c r="DT329" s="338"/>
      <c r="DU329" s="338"/>
      <c r="DV329" s="338"/>
      <c r="DW329" s="338"/>
      <c r="DX329" s="338"/>
      <c r="DY329" s="338"/>
    </row>
    <row r="330" spans="2:129">
      <c r="B330" s="338"/>
      <c r="C330" s="338"/>
      <c r="D330" s="338"/>
      <c r="E330" s="338"/>
      <c r="F330" s="338"/>
      <c r="G330" s="338"/>
      <c r="CH330" s="338"/>
      <c r="CI330" s="338"/>
      <c r="CJ330" s="338"/>
      <c r="CK330" s="338"/>
      <c r="CL330" s="338"/>
      <c r="CM330" s="338"/>
      <c r="CN330" s="338"/>
      <c r="CO330" s="338"/>
      <c r="CP330" s="338"/>
      <c r="CQ330" s="338"/>
      <c r="CR330" s="338"/>
      <c r="CS330" s="338"/>
      <c r="CT330" s="338"/>
      <c r="CU330" s="338"/>
      <c r="CV330" s="338"/>
      <c r="CW330" s="338"/>
      <c r="CX330" s="338"/>
      <c r="CY330" s="338"/>
      <c r="CZ330" s="338"/>
      <c r="DA330" s="338"/>
      <c r="DB330" s="338"/>
      <c r="DC330" s="338"/>
      <c r="DD330" s="338"/>
      <c r="DE330" s="338"/>
      <c r="DF330" s="338"/>
      <c r="DG330" s="338"/>
      <c r="DH330" s="338"/>
      <c r="DI330" s="338"/>
      <c r="DJ330" s="338"/>
      <c r="DK330" s="338"/>
      <c r="DL330" s="338"/>
      <c r="DM330" s="338"/>
      <c r="DN330" s="338"/>
      <c r="DO330" s="338"/>
      <c r="DP330" s="338"/>
      <c r="DQ330" s="338"/>
      <c r="DR330" s="338"/>
      <c r="DS330" s="338"/>
      <c r="DT330" s="338"/>
      <c r="DU330" s="338"/>
      <c r="DV330" s="338"/>
      <c r="DW330" s="338"/>
      <c r="DX330" s="338"/>
      <c r="DY330" s="338"/>
    </row>
    <row r="331" spans="2:129">
      <c r="B331" s="338"/>
      <c r="C331" s="338"/>
      <c r="D331" s="338"/>
      <c r="E331" s="338"/>
      <c r="F331" s="338"/>
      <c r="G331" s="338"/>
      <c r="CH331" s="338"/>
      <c r="CI331" s="338"/>
      <c r="CJ331" s="338"/>
      <c r="CK331" s="338"/>
      <c r="CL331" s="338"/>
      <c r="CM331" s="338"/>
      <c r="CN331" s="338"/>
      <c r="CO331" s="338"/>
      <c r="CP331" s="338"/>
      <c r="CQ331" s="338"/>
      <c r="CR331" s="338"/>
      <c r="CS331" s="338"/>
      <c r="CT331" s="338"/>
      <c r="CU331" s="338"/>
      <c r="CV331" s="338"/>
      <c r="CW331" s="338"/>
      <c r="CX331" s="338"/>
      <c r="CY331" s="338"/>
      <c r="CZ331" s="338"/>
      <c r="DA331" s="338"/>
      <c r="DB331" s="338"/>
      <c r="DC331" s="338"/>
      <c r="DD331" s="338"/>
      <c r="DE331" s="338"/>
      <c r="DF331" s="338"/>
      <c r="DG331" s="338"/>
      <c r="DH331" s="338"/>
      <c r="DI331" s="338"/>
      <c r="DJ331" s="338"/>
      <c r="DK331" s="338"/>
      <c r="DL331" s="338"/>
      <c r="DM331" s="338"/>
      <c r="DN331" s="338"/>
      <c r="DO331" s="338"/>
      <c r="DP331" s="338"/>
      <c r="DQ331" s="338"/>
      <c r="DR331" s="338"/>
      <c r="DS331" s="338"/>
      <c r="DT331" s="338"/>
      <c r="DU331" s="338"/>
      <c r="DV331" s="338"/>
      <c r="DW331" s="338"/>
      <c r="DX331" s="338"/>
      <c r="DY331" s="338"/>
    </row>
    <row r="332" spans="2:129">
      <c r="B332" s="338"/>
      <c r="C332" s="338"/>
      <c r="D332" s="338"/>
      <c r="E332" s="338"/>
      <c r="F332" s="338"/>
      <c r="G332" s="338"/>
      <c r="CH332" s="338"/>
      <c r="CI332" s="338"/>
      <c r="CJ332" s="338"/>
      <c r="CK332" s="338"/>
      <c r="CL332" s="338"/>
      <c r="CM332" s="338"/>
      <c r="CN332" s="338"/>
      <c r="CO332" s="338"/>
      <c r="CP332" s="338"/>
      <c r="CQ332" s="338"/>
      <c r="CR332" s="338"/>
      <c r="CS332" s="338"/>
      <c r="CT332" s="338"/>
      <c r="CU332" s="338"/>
      <c r="CV332" s="338"/>
      <c r="CW332" s="338"/>
      <c r="CX332" s="338"/>
      <c r="CY332" s="338"/>
      <c r="CZ332" s="338"/>
      <c r="DA332" s="338"/>
      <c r="DB332" s="338"/>
      <c r="DC332" s="338"/>
      <c r="DD332" s="338"/>
      <c r="DE332" s="338"/>
      <c r="DF332" s="338"/>
      <c r="DG332" s="338"/>
      <c r="DH332" s="338"/>
      <c r="DI332" s="338"/>
      <c r="DJ332" s="338"/>
      <c r="DK332" s="338"/>
      <c r="DL332" s="338"/>
      <c r="DM332" s="338"/>
      <c r="DN332" s="338"/>
      <c r="DO332" s="338"/>
      <c r="DP332" s="338"/>
      <c r="DQ332" s="338"/>
      <c r="DR332" s="338"/>
      <c r="DS332" s="338"/>
      <c r="DT332" s="338"/>
      <c r="DU332" s="338"/>
      <c r="DV332" s="338"/>
      <c r="DW332" s="338"/>
      <c r="DX332" s="338"/>
      <c r="DY332" s="338"/>
    </row>
    <row r="333" spans="2:129">
      <c r="B333" s="338"/>
      <c r="C333" s="338"/>
      <c r="D333" s="338"/>
      <c r="E333" s="338"/>
      <c r="F333" s="338"/>
      <c r="G333" s="338"/>
      <c r="CH333" s="338"/>
      <c r="CI333" s="338"/>
      <c r="CJ333" s="338"/>
      <c r="CK333" s="338"/>
      <c r="CL333" s="338"/>
      <c r="CM333" s="338"/>
      <c r="CN333" s="338"/>
      <c r="CO333" s="338"/>
      <c r="CP333" s="338"/>
      <c r="CQ333" s="338"/>
      <c r="CR333" s="338"/>
      <c r="CS333" s="338"/>
      <c r="CT333" s="338"/>
      <c r="CU333" s="338"/>
      <c r="CV333" s="338"/>
      <c r="CW333" s="338"/>
      <c r="CX333" s="338"/>
      <c r="CY333" s="338"/>
      <c r="CZ333" s="338"/>
      <c r="DA333" s="338"/>
      <c r="DB333" s="338"/>
      <c r="DC333" s="338"/>
      <c r="DD333" s="338"/>
      <c r="DE333" s="338"/>
      <c r="DF333" s="338"/>
      <c r="DG333" s="338"/>
      <c r="DH333" s="338"/>
      <c r="DI333" s="338"/>
      <c r="DJ333" s="338"/>
      <c r="DK333" s="338"/>
      <c r="DL333" s="338"/>
      <c r="DM333" s="338"/>
      <c r="DN333" s="338"/>
      <c r="DO333" s="338"/>
      <c r="DP333" s="338"/>
      <c r="DQ333" s="338"/>
      <c r="DR333" s="338"/>
      <c r="DS333" s="338"/>
      <c r="DT333" s="338"/>
      <c r="DU333" s="338"/>
      <c r="DV333" s="338"/>
      <c r="DW333" s="338"/>
      <c r="DX333" s="338"/>
      <c r="DY333" s="338"/>
    </row>
    <row r="334" spans="2:129">
      <c r="B334" s="338"/>
      <c r="C334" s="338"/>
      <c r="D334" s="338"/>
      <c r="E334" s="338"/>
      <c r="F334" s="338"/>
      <c r="G334" s="338"/>
      <c r="CH334" s="338"/>
      <c r="CI334" s="338"/>
      <c r="CJ334" s="338"/>
      <c r="CK334" s="338"/>
      <c r="CL334" s="338"/>
      <c r="CM334" s="338"/>
      <c r="CN334" s="338"/>
      <c r="CO334" s="338"/>
      <c r="CP334" s="338"/>
      <c r="CQ334" s="338"/>
      <c r="CR334" s="338"/>
      <c r="CS334" s="338"/>
      <c r="CT334" s="338"/>
      <c r="CU334" s="338"/>
      <c r="CV334" s="338"/>
      <c r="CW334" s="338"/>
      <c r="CX334" s="338"/>
      <c r="CY334" s="338"/>
      <c r="CZ334" s="338"/>
      <c r="DA334" s="338"/>
      <c r="DB334" s="338"/>
      <c r="DC334" s="338"/>
      <c r="DD334" s="338"/>
      <c r="DE334" s="338"/>
      <c r="DF334" s="338"/>
      <c r="DG334" s="338"/>
      <c r="DH334" s="338"/>
      <c r="DI334" s="338"/>
      <c r="DJ334" s="338"/>
      <c r="DK334" s="338"/>
      <c r="DL334" s="338"/>
      <c r="DM334" s="338"/>
      <c r="DN334" s="338"/>
      <c r="DO334" s="338"/>
      <c r="DP334" s="338"/>
      <c r="DQ334" s="338"/>
      <c r="DR334" s="338"/>
      <c r="DS334" s="338"/>
      <c r="DT334" s="338"/>
      <c r="DU334" s="338"/>
      <c r="DV334" s="338"/>
      <c r="DW334" s="338"/>
      <c r="DX334" s="338"/>
      <c r="DY334" s="338"/>
    </row>
    <row r="335" spans="2:129">
      <c r="B335" s="338"/>
      <c r="C335" s="338"/>
      <c r="D335" s="338"/>
      <c r="E335" s="338"/>
      <c r="F335" s="338"/>
      <c r="G335" s="338"/>
      <c r="CH335" s="338"/>
      <c r="CI335" s="338"/>
      <c r="CJ335" s="338"/>
      <c r="CK335" s="338"/>
      <c r="CL335" s="338"/>
      <c r="CM335" s="338"/>
      <c r="CN335" s="338"/>
      <c r="CO335" s="338"/>
      <c r="CP335" s="338"/>
      <c r="CQ335" s="338"/>
      <c r="CR335" s="338"/>
      <c r="CS335" s="338"/>
      <c r="CT335" s="338"/>
      <c r="CU335" s="338"/>
      <c r="CV335" s="338"/>
      <c r="CW335" s="338"/>
      <c r="CX335" s="338"/>
      <c r="CY335" s="338"/>
      <c r="CZ335" s="338"/>
      <c r="DA335" s="338"/>
      <c r="DB335" s="338"/>
      <c r="DC335" s="338"/>
      <c r="DD335" s="338"/>
      <c r="DE335" s="338"/>
      <c r="DF335" s="338"/>
      <c r="DG335" s="338"/>
      <c r="DH335" s="338"/>
      <c r="DI335" s="338"/>
      <c r="DJ335" s="338"/>
      <c r="DK335" s="338"/>
      <c r="DL335" s="338"/>
      <c r="DM335" s="338"/>
      <c r="DN335" s="338"/>
      <c r="DO335" s="338"/>
      <c r="DP335" s="338"/>
      <c r="DQ335" s="338"/>
      <c r="DR335" s="338"/>
      <c r="DS335" s="338"/>
      <c r="DT335" s="338"/>
      <c r="DU335" s="338"/>
      <c r="DV335" s="338"/>
      <c r="DW335" s="338"/>
      <c r="DX335" s="338"/>
      <c r="DY335" s="338"/>
    </row>
    <row r="336" spans="2:129">
      <c r="B336" s="338"/>
      <c r="C336" s="338"/>
      <c r="D336" s="338"/>
      <c r="E336" s="338"/>
      <c r="F336" s="338"/>
      <c r="G336" s="338"/>
      <c r="CH336" s="338"/>
      <c r="CI336" s="338"/>
      <c r="CJ336" s="338"/>
      <c r="CK336" s="338"/>
      <c r="CL336" s="338"/>
      <c r="CM336" s="338"/>
      <c r="CN336" s="338"/>
      <c r="CO336" s="338"/>
      <c r="CP336" s="338"/>
      <c r="CQ336" s="338"/>
      <c r="CR336" s="338"/>
      <c r="CS336" s="338"/>
      <c r="CT336" s="338"/>
      <c r="CU336" s="338"/>
      <c r="CV336" s="338"/>
      <c r="CW336" s="338"/>
      <c r="CX336" s="338"/>
      <c r="CY336" s="338"/>
      <c r="CZ336" s="338"/>
      <c r="DA336" s="338"/>
      <c r="DB336" s="338"/>
      <c r="DC336" s="338"/>
      <c r="DD336" s="338"/>
      <c r="DE336" s="338"/>
      <c r="DF336" s="338"/>
      <c r="DG336" s="338"/>
      <c r="DH336" s="338"/>
      <c r="DI336" s="338"/>
      <c r="DJ336" s="338"/>
      <c r="DK336" s="338"/>
      <c r="DL336" s="338"/>
      <c r="DM336" s="338"/>
      <c r="DN336" s="338"/>
      <c r="DO336" s="338"/>
      <c r="DP336" s="338"/>
      <c r="DQ336" s="338"/>
      <c r="DR336" s="338"/>
      <c r="DS336" s="338"/>
      <c r="DT336" s="338"/>
      <c r="DU336" s="338"/>
      <c r="DV336" s="338"/>
      <c r="DW336" s="338"/>
      <c r="DX336" s="338"/>
      <c r="DY336" s="338"/>
    </row>
    <row r="337" spans="2:129">
      <c r="B337" s="338"/>
      <c r="C337" s="338"/>
      <c r="D337" s="338"/>
      <c r="E337" s="338"/>
      <c r="F337" s="338"/>
      <c r="G337" s="338"/>
      <c r="CH337" s="338"/>
      <c r="CI337" s="338"/>
      <c r="CJ337" s="338"/>
      <c r="CK337" s="338"/>
      <c r="CL337" s="338"/>
      <c r="CM337" s="338"/>
      <c r="CN337" s="338"/>
      <c r="CO337" s="338"/>
      <c r="CP337" s="338"/>
      <c r="CQ337" s="338"/>
      <c r="CR337" s="338"/>
      <c r="CS337" s="338"/>
      <c r="CT337" s="338"/>
      <c r="CU337" s="338"/>
      <c r="CV337" s="338"/>
      <c r="CW337" s="338"/>
      <c r="CX337" s="338"/>
      <c r="CY337" s="338"/>
      <c r="CZ337" s="338"/>
      <c r="DA337" s="338"/>
      <c r="DB337" s="338"/>
      <c r="DC337" s="338"/>
      <c r="DD337" s="338"/>
      <c r="DE337" s="338"/>
      <c r="DF337" s="338"/>
      <c r="DG337" s="338"/>
      <c r="DH337" s="338"/>
      <c r="DI337" s="338"/>
      <c r="DJ337" s="338"/>
      <c r="DK337" s="338"/>
      <c r="DL337" s="338"/>
      <c r="DM337" s="338"/>
      <c r="DN337" s="338"/>
      <c r="DO337" s="338"/>
      <c r="DP337" s="338"/>
      <c r="DQ337" s="338"/>
      <c r="DR337" s="338"/>
      <c r="DS337" s="338"/>
      <c r="DT337" s="338"/>
      <c r="DU337" s="338"/>
      <c r="DV337" s="338"/>
      <c r="DW337" s="338"/>
      <c r="DX337" s="338"/>
      <c r="DY337" s="338"/>
    </row>
    <row r="338" spans="2:129">
      <c r="B338" s="338"/>
      <c r="C338" s="338"/>
      <c r="D338" s="338"/>
      <c r="E338" s="338"/>
      <c r="F338" s="338"/>
      <c r="G338" s="338"/>
      <c r="CH338" s="338"/>
      <c r="CI338" s="338"/>
      <c r="CJ338" s="338"/>
      <c r="CK338" s="338"/>
      <c r="CL338" s="338"/>
      <c r="CM338" s="338"/>
      <c r="CN338" s="338"/>
      <c r="CO338" s="338"/>
      <c r="CP338" s="338"/>
      <c r="CQ338" s="338"/>
      <c r="CR338" s="338"/>
      <c r="CS338" s="338"/>
      <c r="CT338" s="338"/>
      <c r="CU338" s="338"/>
      <c r="CV338" s="338"/>
      <c r="CW338" s="338"/>
      <c r="CX338" s="338"/>
      <c r="CY338" s="338"/>
      <c r="CZ338" s="338"/>
      <c r="DA338" s="338"/>
      <c r="DB338" s="338"/>
      <c r="DC338" s="338"/>
      <c r="DD338" s="338"/>
      <c r="DE338" s="338"/>
      <c r="DF338" s="338"/>
      <c r="DG338" s="338"/>
      <c r="DH338" s="338"/>
      <c r="DI338" s="338"/>
      <c r="DJ338" s="338"/>
      <c r="DK338" s="338"/>
      <c r="DL338" s="338"/>
      <c r="DM338" s="338"/>
      <c r="DN338" s="338"/>
      <c r="DO338" s="338"/>
      <c r="DP338" s="338"/>
      <c r="DQ338" s="338"/>
      <c r="DR338" s="338"/>
      <c r="DS338" s="338"/>
      <c r="DT338" s="338"/>
      <c r="DU338" s="338"/>
      <c r="DV338" s="338"/>
      <c r="DW338" s="338"/>
      <c r="DX338" s="338"/>
      <c r="DY338" s="338"/>
    </row>
    <row r="339" spans="2:129">
      <c r="B339" s="338"/>
      <c r="C339" s="338"/>
      <c r="D339" s="338"/>
      <c r="E339" s="338"/>
      <c r="F339" s="338"/>
      <c r="G339" s="338"/>
      <c r="CH339" s="338"/>
      <c r="CI339" s="338"/>
      <c r="CJ339" s="338"/>
      <c r="CK339" s="338"/>
      <c r="CL339" s="338"/>
      <c r="CM339" s="338"/>
      <c r="CN339" s="338"/>
      <c r="CO339" s="338"/>
      <c r="CP339" s="338"/>
      <c r="CQ339" s="338"/>
      <c r="CR339" s="338"/>
      <c r="CS339" s="338"/>
      <c r="CT339" s="338"/>
      <c r="CU339" s="338"/>
      <c r="CV339" s="338"/>
      <c r="CW339" s="338"/>
      <c r="CX339" s="338"/>
      <c r="CY339" s="338"/>
      <c r="CZ339" s="338"/>
      <c r="DA339" s="338"/>
      <c r="DB339" s="338"/>
      <c r="DC339" s="338"/>
      <c r="DD339" s="338"/>
      <c r="DE339" s="338"/>
      <c r="DF339" s="338"/>
      <c r="DG339" s="338"/>
      <c r="DH339" s="338"/>
      <c r="DI339" s="338"/>
      <c r="DJ339" s="338"/>
      <c r="DK339" s="338"/>
      <c r="DL339" s="338"/>
      <c r="DM339" s="338"/>
      <c r="DN339" s="338"/>
      <c r="DO339" s="338"/>
      <c r="DP339" s="338"/>
      <c r="DQ339" s="338"/>
      <c r="DR339" s="338"/>
      <c r="DS339" s="338"/>
      <c r="DT339" s="338"/>
      <c r="DU339" s="338"/>
      <c r="DV339" s="338"/>
      <c r="DW339" s="338"/>
      <c r="DX339" s="338"/>
      <c r="DY339" s="338"/>
    </row>
    <row r="340" spans="2:129">
      <c r="B340" s="338"/>
      <c r="C340" s="338"/>
      <c r="D340" s="338"/>
      <c r="E340" s="338"/>
      <c r="F340" s="338"/>
      <c r="G340" s="338"/>
      <c r="CH340" s="338"/>
      <c r="CI340" s="338"/>
      <c r="CJ340" s="338"/>
      <c r="CK340" s="338"/>
      <c r="CL340" s="338"/>
      <c r="CM340" s="338"/>
      <c r="CN340" s="338"/>
      <c r="CO340" s="338"/>
      <c r="CP340" s="338"/>
      <c r="CQ340" s="338"/>
      <c r="CR340" s="338"/>
      <c r="CS340" s="338"/>
      <c r="CT340" s="338"/>
      <c r="CU340" s="338"/>
      <c r="CV340" s="338"/>
      <c r="CW340" s="338"/>
      <c r="CX340" s="338"/>
      <c r="CY340" s="338"/>
      <c r="CZ340" s="338"/>
      <c r="DA340" s="338"/>
      <c r="DB340" s="338"/>
      <c r="DC340" s="338"/>
      <c r="DD340" s="338"/>
      <c r="DE340" s="338"/>
      <c r="DF340" s="338"/>
      <c r="DG340" s="338"/>
      <c r="DH340" s="338"/>
      <c r="DI340" s="338"/>
      <c r="DJ340" s="338"/>
      <c r="DK340" s="338"/>
      <c r="DL340" s="338"/>
      <c r="DM340" s="338"/>
      <c r="DN340" s="338"/>
      <c r="DO340" s="338"/>
      <c r="DP340" s="338"/>
      <c r="DQ340" s="338"/>
      <c r="DR340" s="338"/>
      <c r="DS340" s="338"/>
      <c r="DT340" s="338"/>
      <c r="DU340" s="338"/>
      <c r="DV340" s="338"/>
      <c r="DW340" s="338"/>
      <c r="DX340" s="338"/>
      <c r="DY340" s="338"/>
    </row>
    <row r="341" spans="2:129">
      <c r="B341" s="338"/>
      <c r="C341" s="338"/>
      <c r="D341" s="338"/>
      <c r="E341" s="338"/>
      <c r="F341" s="338"/>
      <c r="G341" s="338"/>
      <c r="CH341" s="338"/>
      <c r="CI341" s="338"/>
      <c r="CJ341" s="338"/>
      <c r="CK341" s="338"/>
      <c r="CL341" s="338"/>
      <c r="CM341" s="338"/>
      <c r="CN341" s="338"/>
      <c r="CO341" s="338"/>
      <c r="CP341" s="338"/>
      <c r="CQ341" s="338"/>
      <c r="CR341" s="338"/>
      <c r="CS341" s="338"/>
      <c r="CT341" s="338"/>
      <c r="CU341" s="338"/>
      <c r="CV341" s="338"/>
      <c r="CW341" s="338"/>
      <c r="CX341" s="338"/>
      <c r="CY341" s="338"/>
      <c r="CZ341" s="338"/>
      <c r="DA341" s="338"/>
      <c r="DB341" s="338"/>
      <c r="DC341" s="338"/>
      <c r="DD341" s="338"/>
      <c r="DE341" s="338"/>
      <c r="DF341" s="338"/>
      <c r="DG341" s="338"/>
      <c r="DH341" s="338"/>
      <c r="DI341" s="338"/>
      <c r="DJ341" s="338"/>
      <c r="DK341" s="338"/>
      <c r="DL341" s="338"/>
      <c r="DM341" s="338"/>
      <c r="DN341" s="338"/>
      <c r="DO341" s="338"/>
      <c r="DP341" s="338"/>
      <c r="DQ341" s="338"/>
      <c r="DR341" s="338"/>
      <c r="DS341" s="338"/>
      <c r="DT341" s="338"/>
      <c r="DU341" s="338"/>
      <c r="DV341" s="338"/>
      <c r="DW341" s="338"/>
      <c r="DX341" s="338"/>
      <c r="DY341" s="338"/>
    </row>
    <row r="342" spans="2:129">
      <c r="B342" s="338"/>
      <c r="C342" s="338"/>
      <c r="D342" s="338"/>
      <c r="E342" s="338"/>
      <c r="F342" s="338"/>
      <c r="G342" s="338"/>
      <c r="CH342" s="338"/>
      <c r="CI342" s="338"/>
      <c r="CJ342" s="338"/>
      <c r="CK342" s="338"/>
      <c r="CL342" s="338"/>
      <c r="CM342" s="338"/>
      <c r="CN342" s="338"/>
      <c r="CO342" s="338"/>
      <c r="CP342" s="338"/>
      <c r="CQ342" s="338"/>
      <c r="CR342" s="338"/>
      <c r="CS342" s="338"/>
      <c r="CT342" s="338"/>
      <c r="CU342" s="338"/>
      <c r="CV342" s="338"/>
      <c r="CW342" s="338"/>
      <c r="CX342" s="338"/>
      <c r="CY342" s="338"/>
      <c r="CZ342" s="338"/>
      <c r="DA342" s="338"/>
      <c r="DB342" s="338"/>
      <c r="DC342" s="338"/>
      <c r="DD342" s="338"/>
      <c r="DE342" s="338"/>
      <c r="DF342" s="338"/>
      <c r="DG342" s="338"/>
      <c r="DH342" s="338"/>
      <c r="DI342" s="338"/>
      <c r="DJ342" s="338"/>
      <c r="DK342" s="338"/>
      <c r="DL342" s="338"/>
      <c r="DM342" s="338"/>
      <c r="DN342" s="338"/>
      <c r="DO342" s="338"/>
      <c r="DP342" s="338"/>
      <c r="DQ342" s="338"/>
      <c r="DR342" s="338"/>
      <c r="DS342" s="338"/>
      <c r="DT342" s="338"/>
      <c r="DU342" s="338"/>
      <c r="DV342" s="338"/>
      <c r="DW342" s="338"/>
      <c r="DX342" s="338"/>
      <c r="DY342" s="338"/>
    </row>
    <row r="343" spans="2:129">
      <c r="B343" s="338"/>
      <c r="C343" s="338"/>
      <c r="D343" s="338"/>
      <c r="E343" s="338"/>
      <c r="F343" s="338"/>
      <c r="G343" s="338"/>
      <c r="CH343" s="338"/>
      <c r="CI343" s="338"/>
      <c r="CJ343" s="338"/>
      <c r="CK343" s="338"/>
      <c r="CL343" s="338"/>
      <c r="CM343" s="338"/>
      <c r="CN343" s="338"/>
      <c r="CO343" s="338"/>
      <c r="CP343" s="338"/>
      <c r="CQ343" s="338"/>
      <c r="CR343" s="338"/>
      <c r="CS343" s="338"/>
      <c r="CT343" s="338"/>
      <c r="CU343" s="338"/>
      <c r="CV343" s="338"/>
      <c r="CW343" s="338"/>
      <c r="CX343" s="338"/>
      <c r="CY343" s="338"/>
      <c r="CZ343" s="338"/>
      <c r="DA343" s="338"/>
      <c r="DB343" s="338"/>
      <c r="DC343" s="338"/>
      <c r="DD343" s="338"/>
      <c r="DE343" s="338"/>
      <c r="DF343" s="338"/>
      <c r="DG343" s="338"/>
      <c r="DH343" s="338"/>
      <c r="DI343" s="338"/>
      <c r="DJ343" s="338"/>
      <c r="DK343" s="338"/>
      <c r="DL343" s="338"/>
      <c r="DM343" s="338"/>
      <c r="DN343" s="338"/>
      <c r="DO343" s="338"/>
      <c r="DP343" s="338"/>
      <c r="DQ343" s="338"/>
      <c r="DR343" s="338"/>
      <c r="DS343" s="338"/>
      <c r="DT343" s="338"/>
      <c r="DU343" s="338"/>
      <c r="DV343" s="338"/>
      <c r="DW343" s="338"/>
      <c r="DX343" s="338"/>
      <c r="DY343" s="338"/>
    </row>
    <row r="344" spans="2:129">
      <c r="B344" s="338"/>
      <c r="C344" s="338"/>
      <c r="D344" s="338"/>
      <c r="E344" s="338"/>
      <c r="F344" s="338"/>
      <c r="G344" s="338"/>
      <c r="CH344" s="338"/>
      <c r="CI344" s="338"/>
      <c r="CJ344" s="338"/>
      <c r="CK344" s="338"/>
      <c r="CL344" s="338"/>
      <c r="CM344" s="338"/>
      <c r="CN344" s="338"/>
      <c r="CO344" s="338"/>
      <c r="CP344" s="338"/>
      <c r="CQ344" s="338"/>
      <c r="CR344" s="338"/>
      <c r="CS344" s="338"/>
      <c r="CT344" s="338"/>
      <c r="CU344" s="338"/>
      <c r="CV344" s="338"/>
      <c r="CW344" s="338"/>
      <c r="CX344" s="338"/>
      <c r="CY344" s="338"/>
      <c r="CZ344" s="338"/>
      <c r="DA344" s="338"/>
      <c r="DB344" s="338"/>
      <c r="DC344" s="338"/>
      <c r="DD344" s="338"/>
      <c r="DE344" s="338"/>
      <c r="DF344" s="338"/>
      <c r="DG344" s="338"/>
      <c r="DH344" s="338"/>
      <c r="DI344" s="338"/>
      <c r="DJ344" s="338"/>
      <c r="DK344" s="338"/>
      <c r="DL344" s="338"/>
      <c r="DM344" s="338"/>
      <c r="DN344" s="338"/>
      <c r="DO344" s="338"/>
      <c r="DP344" s="338"/>
      <c r="DQ344" s="338"/>
      <c r="DR344" s="338"/>
      <c r="DS344" s="338"/>
      <c r="DT344" s="338"/>
      <c r="DU344" s="338"/>
      <c r="DV344" s="338"/>
      <c r="DW344" s="338"/>
      <c r="DX344" s="338"/>
      <c r="DY344" s="338"/>
    </row>
    <row r="345" spans="2:129">
      <c r="B345" s="338"/>
      <c r="C345" s="338"/>
      <c r="D345" s="338"/>
      <c r="E345" s="338"/>
      <c r="F345" s="338"/>
      <c r="G345" s="338"/>
      <c r="CH345" s="338"/>
      <c r="CI345" s="338"/>
      <c r="CJ345" s="338"/>
      <c r="CK345" s="338"/>
      <c r="CL345" s="338"/>
      <c r="CM345" s="338"/>
      <c r="CN345" s="338"/>
      <c r="CO345" s="338"/>
      <c r="CP345" s="338"/>
      <c r="CQ345" s="338"/>
      <c r="CR345" s="338"/>
      <c r="CS345" s="338"/>
      <c r="CT345" s="338"/>
      <c r="CU345" s="338"/>
      <c r="CV345" s="338"/>
      <c r="CW345" s="338"/>
      <c r="CX345" s="338"/>
      <c r="CY345" s="338"/>
      <c r="CZ345" s="338"/>
      <c r="DA345" s="338"/>
      <c r="DB345" s="338"/>
      <c r="DC345" s="338"/>
      <c r="DD345" s="338"/>
      <c r="DE345" s="338"/>
      <c r="DF345" s="338"/>
      <c r="DG345" s="338"/>
      <c r="DH345" s="338"/>
      <c r="DI345" s="338"/>
      <c r="DJ345" s="338"/>
      <c r="DK345" s="338"/>
      <c r="DL345" s="338"/>
      <c r="DM345" s="338"/>
      <c r="DN345" s="338"/>
      <c r="DO345" s="338"/>
      <c r="DP345" s="338"/>
      <c r="DQ345" s="338"/>
      <c r="DR345" s="338"/>
      <c r="DS345" s="338"/>
      <c r="DT345" s="338"/>
      <c r="DU345" s="338"/>
      <c r="DV345" s="338"/>
      <c r="DW345" s="338"/>
      <c r="DX345" s="338"/>
      <c r="DY345" s="338"/>
    </row>
    <row r="346" spans="2:129">
      <c r="B346" s="338"/>
      <c r="C346" s="338"/>
      <c r="D346" s="338"/>
      <c r="E346" s="338"/>
      <c r="F346" s="338"/>
      <c r="G346" s="338"/>
      <c r="CH346" s="338"/>
      <c r="CI346" s="338"/>
      <c r="CJ346" s="338"/>
      <c r="CK346" s="338"/>
      <c r="CL346" s="338"/>
      <c r="CM346" s="338"/>
      <c r="CN346" s="338"/>
      <c r="CO346" s="338"/>
      <c r="CP346" s="338"/>
      <c r="CQ346" s="338"/>
      <c r="CR346" s="338"/>
      <c r="CS346" s="338"/>
      <c r="CT346" s="338"/>
      <c r="CU346" s="338"/>
      <c r="CV346" s="338"/>
      <c r="CW346" s="338"/>
      <c r="CX346" s="338"/>
      <c r="CY346" s="338"/>
      <c r="CZ346" s="338"/>
      <c r="DA346" s="338"/>
      <c r="DB346" s="338"/>
      <c r="DC346" s="338"/>
      <c r="DD346" s="338"/>
      <c r="DE346" s="338"/>
      <c r="DF346" s="338"/>
      <c r="DG346" s="338"/>
      <c r="DH346" s="338"/>
      <c r="DI346" s="338"/>
      <c r="DJ346" s="338"/>
      <c r="DK346" s="338"/>
      <c r="DL346" s="338"/>
      <c r="DM346" s="338"/>
      <c r="DN346" s="338"/>
      <c r="DO346" s="338"/>
      <c r="DP346" s="338"/>
      <c r="DQ346" s="338"/>
      <c r="DR346" s="338"/>
      <c r="DS346" s="338"/>
      <c r="DT346" s="338"/>
      <c r="DU346" s="338"/>
      <c r="DV346" s="338"/>
      <c r="DW346" s="338"/>
      <c r="DX346" s="338"/>
      <c r="DY346" s="338"/>
    </row>
    <row r="347" spans="2:129">
      <c r="B347" s="338"/>
      <c r="C347" s="338"/>
      <c r="D347" s="338"/>
      <c r="E347" s="338"/>
      <c r="F347" s="338"/>
      <c r="G347" s="338"/>
      <c r="CH347" s="338"/>
      <c r="CI347" s="338"/>
      <c r="CJ347" s="338"/>
      <c r="CK347" s="338"/>
      <c r="CL347" s="338"/>
      <c r="CM347" s="338"/>
      <c r="CN347" s="338"/>
      <c r="CO347" s="338"/>
      <c r="CP347" s="338"/>
      <c r="CQ347" s="338"/>
      <c r="CR347" s="338"/>
      <c r="CS347" s="338"/>
      <c r="CT347" s="338"/>
      <c r="CU347" s="338"/>
      <c r="CV347" s="338"/>
      <c r="CW347" s="338"/>
      <c r="CX347" s="338"/>
      <c r="CY347" s="338"/>
      <c r="CZ347" s="338"/>
      <c r="DA347" s="338"/>
      <c r="DB347" s="338"/>
      <c r="DC347" s="338"/>
      <c r="DD347" s="338"/>
      <c r="DE347" s="338"/>
      <c r="DF347" s="338"/>
      <c r="DG347" s="338"/>
      <c r="DH347" s="338"/>
      <c r="DI347" s="338"/>
      <c r="DJ347" s="338"/>
      <c r="DK347" s="338"/>
      <c r="DL347" s="338"/>
      <c r="DM347" s="338"/>
      <c r="DN347" s="338"/>
      <c r="DO347" s="338"/>
      <c r="DP347" s="338"/>
      <c r="DQ347" s="338"/>
      <c r="DR347" s="338"/>
      <c r="DS347" s="338"/>
      <c r="DT347" s="338"/>
      <c r="DU347" s="338"/>
      <c r="DV347" s="338"/>
      <c r="DW347" s="338"/>
      <c r="DX347" s="338"/>
      <c r="DY347" s="338"/>
    </row>
    <row r="348" spans="2:129">
      <c r="B348" s="338"/>
      <c r="C348" s="338"/>
      <c r="D348" s="338"/>
      <c r="E348" s="338"/>
      <c r="F348" s="338"/>
      <c r="G348" s="338"/>
      <c r="CH348" s="338"/>
      <c r="CI348" s="338"/>
      <c r="CJ348" s="338"/>
      <c r="CK348" s="338"/>
      <c r="CL348" s="338"/>
      <c r="CM348" s="338"/>
      <c r="CN348" s="338"/>
      <c r="CO348" s="338"/>
      <c r="CP348" s="338"/>
      <c r="CQ348" s="338"/>
      <c r="CR348" s="338"/>
      <c r="CS348" s="338"/>
      <c r="CT348" s="338"/>
      <c r="CU348" s="338"/>
      <c r="CV348" s="338"/>
      <c r="CW348" s="338"/>
      <c r="CX348" s="338"/>
      <c r="CY348" s="338"/>
      <c r="CZ348" s="338"/>
      <c r="DA348" s="338"/>
      <c r="DB348" s="338"/>
      <c r="DC348" s="338"/>
      <c r="DD348" s="338"/>
      <c r="DE348" s="338"/>
      <c r="DF348" s="338"/>
      <c r="DG348" s="338"/>
      <c r="DH348" s="338"/>
      <c r="DI348" s="338"/>
      <c r="DJ348" s="338"/>
      <c r="DK348" s="338"/>
      <c r="DL348" s="338"/>
      <c r="DM348" s="338"/>
      <c r="DN348" s="338"/>
      <c r="DO348" s="338"/>
      <c r="DP348" s="338"/>
      <c r="DQ348" s="338"/>
      <c r="DR348" s="338"/>
      <c r="DS348" s="338"/>
      <c r="DT348" s="338"/>
      <c r="DU348" s="338"/>
      <c r="DV348" s="338"/>
      <c r="DW348" s="338"/>
      <c r="DX348" s="338"/>
      <c r="DY348" s="338"/>
    </row>
    <row r="349" spans="2:129">
      <c r="B349" s="338"/>
      <c r="C349" s="338"/>
      <c r="D349" s="338"/>
      <c r="E349" s="338"/>
      <c r="F349" s="338"/>
      <c r="G349" s="338"/>
      <c r="CH349" s="338"/>
      <c r="CI349" s="338"/>
      <c r="CJ349" s="338"/>
      <c r="CK349" s="338"/>
      <c r="CL349" s="338"/>
      <c r="CM349" s="338"/>
      <c r="CN349" s="338"/>
      <c r="CO349" s="338"/>
      <c r="CP349" s="338"/>
      <c r="CQ349" s="338"/>
      <c r="CR349" s="338"/>
      <c r="CS349" s="338"/>
      <c r="CT349" s="338"/>
      <c r="CU349" s="338"/>
      <c r="CV349" s="338"/>
      <c r="CW349" s="338"/>
      <c r="CX349" s="338"/>
      <c r="CY349" s="338"/>
      <c r="CZ349" s="338"/>
      <c r="DA349" s="338"/>
      <c r="DB349" s="338"/>
      <c r="DC349" s="338"/>
      <c r="DD349" s="338"/>
      <c r="DE349" s="338"/>
      <c r="DF349" s="338"/>
      <c r="DG349" s="338"/>
      <c r="DH349" s="338"/>
      <c r="DI349" s="338"/>
      <c r="DJ349" s="338"/>
      <c r="DK349" s="338"/>
      <c r="DL349" s="338"/>
      <c r="DM349" s="338"/>
      <c r="DN349" s="338"/>
      <c r="DO349" s="338"/>
      <c r="DP349" s="338"/>
      <c r="DQ349" s="338"/>
      <c r="DR349" s="338"/>
      <c r="DS349" s="338"/>
      <c r="DT349" s="338"/>
      <c r="DU349" s="338"/>
      <c r="DV349" s="338"/>
      <c r="DW349" s="338"/>
      <c r="DX349" s="338"/>
      <c r="DY349" s="338"/>
    </row>
    <row r="350" spans="2:129">
      <c r="B350" s="338"/>
      <c r="C350" s="338"/>
      <c r="D350" s="338"/>
      <c r="E350" s="338"/>
      <c r="F350" s="338"/>
      <c r="G350" s="338"/>
      <c r="CH350" s="338"/>
      <c r="CI350" s="338"/>
      <c r="CJ350" s="338"/>
      <c r="CK350" s="338"/>
      <c r="CL350" s="338"/>
      <c r="CM350" s="338"/>
      <c r="CN350" s="338"/>
      <c r="CO350" s="338"/>
      <c r="CP350" s="338"/>
      <c r="CQ350" s="338"/>
      <c r="CR350" s="338"/>
      <c r="CS350" s="338"/>
      <c r="CT350" s="338"/>
      <c r="CU350" s="338"/>
      <c r="CV350" s="338"/>
      <c r="CW350" s="338"/>
      <c r="CX350" s="338"/>
      <c r="CY350" s="338"/>
      <c r="CZ350" s="338"/>
      <c r="DA350" s="338"/>
      <c r="DB350" s="338"/>
      <c r="DC350" s="338"/>
      <c r="DD350" s="338"/>
      <c r="DE350" s="338"/>
      <c r="DF350" s="338"/>
      <c r="DG350" s="338"/>
      <c r="DH350" s="338"/>
      <c r="DI350" s="338"/>
      <c r="DJ350" s="338"/>
      <c r="DK350" s="338"/>
      <c r="DL350" s="338"/>
      <c r="DM350" s="338"/>
      <c r="DN350" s="338"/>
      <c r="DO350" s="338"/>
      <c r="DP350" s="338"/>
      <c r="DQ350" s="338"/>
      <c r="DR350" s="338"/>
      <c r="DS350" s="338"/>
      <c r="DT350" s="338"/>
      <c r="DU350" s="338"/>
      <c r="DV350" s="338"/>
      <c r="DW350" s="338"/>
      <c r="DX350" s="338"/>
      <c r="DY350" s="338"/>
    </row>
    <row r="351" spans="2:129">
      <c r="B351" s="338"/>
      <c r="C351" s="338"/>
      <c r="D351" s="338"/>
      <c r="E351" s="338"/>
      <c r="F351" s="338"/>
      <c r="G351" s="338"/>
      <c r="CH351" s="338"/>
      <c r="CI351" s="338"/>
      <c r="CJ351" s="338"/>
      <c r="CK351" s="338"/>
      <c r="CL351" s="338"/>
      <c r="CM351" s="338"/>
      <c r="CN351" s="338"/>
      <c r="CO351" s="338"/>
      <c r="CP351" s="338"/>
      <c r="CQ351" s="338"/>
      <c r="CR351" s="338"/>
      <c r="CS351" s="338"/>
      <c r="CT351" s="338"/>
      <c r="CU351" s="338"/>
      <c r="CV351" s="338"/>
      <c r="CW351" s="338"/>
      <c r="CX351" s="338"/>
      <c r="CY351" s="338"/>
      <c r="CZ351" s="338"/>
      <c r="DA351" s="338"/>
      <c r="DB351" s="338"/>
      <c r="DC351" s="338"/>
      <c r="DD351" s="338"/>
      <c r="DE351" s="338"/>
      <c r="DF351" s="338"/>
      <c r="DG351" s="338"/>
      <c r="DH351" s="338"/>
      <c r="DI351" s="338"/>
      <c r="DJ351" s="338"/>
      <c r="DK351" s="338"/>
      <c r="DL351" s="338"/>
      <c r="DM351" s="338"/>
      <c r="DN351" s="338"/>
      <c r="DO351" s="338"/>
      <c r="DP351" s="338"/>
      <c r="DQ351" s="338"/>
      <c r="DR351" s="338"/>
      <c r="DS351" s="338"/>
      <c r="DT351" s="338"/>
      <c r="DU351" s="338"/>
      <c r="DV351" s="338"/>
      <c r="DW351" s="338"/>
      <c r="DX351" s="338"/>
      <c r="DY351" s="338"/>
    </row>
    <row r="352" spans="2:129">
      <c r="B352" s="338"/>
      <c r="C352" s="338"/>
      <c r="D352" s="338"/>
      <c r="E352" s="338"/>
      <c r="F352" s="338"/>
      <c r="G352" s="338"/>
      <c r="CH352" s="338"/>
      <c r="CI352" s="338"/>
      <c r="CJ352" s="338"/>
      <c r="CK352" s="338"/>
      <c r="CL352" s="338"/>
      <c r="CM352" s="338"/>
      <c r="CN352" s="338"/>
      <c r="CO352" s="338"/>
      <c r="CP352" s="338"/>
      <c r="CQ352" s="338"/>
      <c r="CR352" s="338"/>
      <c r="CS352" s="338"/>
      <c r="CT352" s="338"/>
      <c r="CU352" s="338"/>
      <c r="CV352" s="338"/>
      <c r="CW352" s="338"/>
      <c r="CX352" s="338"/>
      <c r="CY352" s="338"/>
      <c r="CZ352" s="338"/>
      <c r="DA352" s="338"/>
      <c r="DB352" s="338"/>
      <c r="DC352" s="338"/>
      <c r="DD352" s="338"/>
      <c r="DE352" s="338"/>
      <c r="DF352" s="338"/>
      <c r="DG352" s="338"/>
      <c r="DH352" s="338"/>
      <c r="DI352" s="338"/>
      <c r="DJ352" s="338"/>
      <c r="DK352" s="338"/>
      <c r="DL352" s="338"/>
      <c r="DM352" s="338"/>
      <c r="DN352" s="338"/>
      <c r="DO352" s="338"/>
      <c r="DP352" s="338"/>
      <c r="DQ352" s="338"/>
      <c r="DR352" s="338"/>
      <c r="DS352" s="338"/>
      <c r="DT352" s="338"/>
      <c r="DU352" s="338"/>
      <c r="DV352" s="338"/>
      <c r="DW352" s="338"/>
      <c r="DX352" s="338"/>
      <c r="DY352" s="338"/>
    </row>
    <row r="353" spans="2:129">
      <c r="B353" s="338"/>
      <c r="C353" s="338"/>
      <c r="D353" s="338"/>
      <c r="E353" s="338"/>
      <c r="F353" s="338"/>
      <c r="G353" s="338"/>
      <c r="CH353" s="338"/>
      <c r="CI353" s="338"/>
      <c r="CJ353" s="338"/>
      <c r="CK353" s="338"/>
      <c r="CL353" s="338"/>
      <c r="CM353" s="338"/>
      <c r="CN353" s="338"/>
      <c r="CO353" s="338"/>
      <c r="CP353" s="338"/>
      <c r="CQ353" s="338"/>
      <c r="CR353" s="338"/>
      <c r="CS353" s="338"/>
      <c r="CT353" s="338"/>
      <c r="CU353" s="338"/>
      <c r="CV353" s="338"/>
      <c r="CW353" s="338"/>
      <c r="CX353" s="338"/>
      <c r="CY353" s="338"/>
      <c r="CZ353" s="338"/>
      <c r="DA353" s="338"/>
      <c r="DB353" s="338"/>
      <c r="DC353" s="338"/>
      <c r="DD353" s="338"/>
      <c r="DE353" s="338"/>
      <c r="DF353" s="338"/>
      <c r="DG353" s="338"/>
      <c r="DH353" s="338"/>
      <c r="DI353" s="338"/>
      <c r="DJ353" s="338"/>
      <c r="DK353" s="338"/>
      <c r="DL353" s="338"/>
      <c r="DM353" s="338"/>
      <c r="DN353" s="338"/>
      <c r="DO353" s="338"/>
      <c r="DP353" s="338"/>
      <c r="DQ353" s="338"/>
      <c r="DR353" s="338"/>
      <c r="DS353" s="338"/>
      <c r="DT353" s="338"/>
      <c r="DU353" s="338"/>
      <c r="DV353" s="338"/>
      <c r="DW353" s="338"/>
      <c r="DX353" s="338"/>
      <c r="DY353" s="338"/>
    </row>
    <row r="354" spans="2:129">
      <c r="B354" s="338"/>
      <c r="C354" s="338"/>
      <c r="D354" s="338"/>
      <c r="E354" s="338"/>
      <c r="F354" s="338"/>
      <c r="G354" s="338"/>
      <c r="CH354" s="338"/>
      <c r="CI354" s="338"/>
      <c r="CJ354" s="338"/>
      <c r="CK354" s="338"/>
      <c r="CL354" s="338"/>
      <c r="CM354" s="338"/>
      <c r="CN354" s="338"/>
      <c r="CO354" s="338"/>
      <c r="CP354" s="338"/>
      <c r="CQ354" s="338"/>
      <c r="CR354" s="338"/>
      <c r="CS354" s="338"/>
      <c r="CT354" s="338"/>
      <c r="CU354" s="338"/>
      <c r="CV354" s="338"/>
      <c r="CW354" s="338"/>
      <c r="CX354" s="338"/>
      <c r="CY354" s="338"/>
      <c r="CZ354" s="338"/>
      <c r="DA354" s="338"/>
      <c r="DB354" s="338"/>
      <c r="DC354" s="338"/>
      <c r="DD354" s="338"/>
      <c r="DE354" s="338"/>
      <c r="DF354" s="338"/>
      <c r="DG354" s="338"/>
      <c r="DH354" s="338"/>
      <c r="DI354" s="338"/>
      <c r="DJ354" s="338"/>
      <c r="DK354" s="338"/>
      <c r="DL354" s="338"/>
      <c r="DM354" s="338"/>
      <c r="DN354" s="338"/>
      <c r="DO354" s="338"/>
      <c r="DP354" s="338"/>
      <c r="DQ354" s="338"/>
      <c r="DR354" s="338"/>
      <c r="DS354" s="338"/>
      <c r="DT354" s="338"/>
      <c r="DU354" s="338"/>
      <c r="DV354" s="338"/>
      <c r="DW354" s="338"/>
      <c r="DX354" s="338"/>
      <c r="DY354" s="338"/>
    </row>
    <row r="355" spans="2:129">
      <c r="B355" s="338"/>
      <c r="C355" s="338"/>
      <c r="D355" s="338"/>
      <c r="E355" s="338"/>
      <c r="F355" s="338"/>
      <c r="G355" s="338"/>
      <c r="CH355" s="338"/>
      <c r="CI355" s="338"/>
      <c r="CJ355" s="338"/>
      <c r="CK355" s="338"/>
      <c r="CL355" s="338"/>
      <c r="CM355" s="338"/>
      <c r="CN355" s="338"/>
      <c r="CO355" s="338"/>
      <c r="CP355" s="338"/>
      <c r="CQ355" s="338"/>
      <c r="CR355" s="338"/>
      <c r="CS355" s="338"/>
      <c r="CT355" s="338"/>
      <c r="CU355" s="338"/>
      <c r="CV355" s="338"/>
      <c r="CW355" s="338"/>
      <c r="CX355" s="338"/>
      <c r="CY355" s="338"/>
      <c r="CZ355" s="338"/>
      <c r="DA355" s="338"/>
      <c r="DB355" s="338"/>
      <c r="DC355" s="338"/>
      <c r="DD355" s="338"/>
      <c r="DE355" s="338"/>
      <c r="DF355" s="338"/>
      <c r="DG355" s="338"/>
      <c r="DH355" s="338"/>
      <c r="DI355" s="338"/>
      <c r="DJ355" s="338"/>
      <c r="DK355" s="338"/>
      <c r="DL355" s="338"/>
      <c r="DM355" s="338"/>
      <c r="DN355" s="338"/>
      <c r="DO355" s="338"/>
      <c r="DP355" s="338"/>
      <c r="DQ355" s="338"/>
      <c r="DR355" s="338"/>
      <c r="DS355" s="338"/>
      <c r="DT355" s="338"/>
      <c r="DU355" s="338"/>
      <c r="DV355" s="338"/>
      <c r="DW355" s="338"/>
      <c r="DX355" s="338"/>
      <c r="DY355" s="338"/>
    </row>
    <row r="356" spans="2:129">
      <c r="B356" s="338"/>
      <c r="C356" s="338"/>
      <c r="D356" s="338"/>
      <c r="E356" s="338"/>
      <c r="F356" s="338"/>
      <c r="G356" s="338"/>
      <c r="CH356" s="338"/>
      <c r="CI356" s="338"/>
      <c r="CJ356" s="338"/>
      <c r="CK356" s="338"/>
      <c r="CL356" s="338"/>
      <c r="CM356" s="338"/>
      <c r="CN356" s="338"/>
      <c r="CO356" s="338"/>
      <c r="CP356" s="338"/>
      <c r="CQ356" s="338"/>
      <c r="CR356" s="338"/>
      <c r="CS356" s="338"/>
      <c r="CT356" s="338"/>
      <c r="CU356" s="338"/>
      <c r="CV356" s="338"/>
      <c r="CW356" s="338"/>
      <c r="CX356" s="338"/>
      <c r="CY356" s="338"/>
      <c r="CZ356" s="338"/>
      <c r="DA356" s="338"/>
      <c r="DB356" s="338"/>
      <c r="DC356" s="338"/>
      <c r="DD356" s="338"/>
      <c r="DE356" s="338"/>
      <c r="DF356" s="338"/>
      <c r="DG356" s="338"/>
      <c r="DH356" s="338"/>
      <c r="DI356" s="338"/>
      <c r="DJ356" s="338"/>
      <c r="DK356" s="338"/>
      <c r="DL356" s="338"/>
      <c r="DM356" s="338"/>
      <c r="DN356" s="338"/>
      <c r="DO356" s="338"/>
      <c r="DP356" s="338"/>
      <c r="DQ356" s="338"/>
      <c r="DR356" s="338"/>
      <c r="DS356" s="338"/>
      <c r="DT356" s="338"/>
      <c r="DU356" s="338"/>
      <c r="DV356" s="338"/>
      <c r="DW356" s="338"/>
      <c r="DX356" s="338"/>
      <c r="DY356" s="338"/>
    </row>
    <row r="357" spans="2:129">
      <c r="B357" s="338"/>
      <c r="C357" s="338"/>
      <c r="D357" s="338"/>
      <c r="E357" s="338"/>
      <c r="F357" s="338"/>
      <c r="G357" s="338"/>
      <c r="CH357" s="338"/>
      <c r="CI357" s="338"/>
      <c r="CJ357" s="338"/>
      <c r="CK357" s="338"/>
      <c r="CL357" s="338"/>
      <c r="CM357" s="338"/>
      <c r="CN357" s="338"/>
      <c r="CO357" s="338"/>
      <c r="CP357" s="338"/>
      <c r="CQ357" s="338"/>
      <c r="CR357" s="338"/>
      <c r="CS357" s="338"/>
      <c r="CT357" s="338"/>
      <c r="CU357" s="338"/>
      <c r="CV357" s="338"/>
      <c r="CW357" s="338"/>
      <c r="CX357" s="338"/>
      <c r="CY357" s="338"/>
      <c r="CZ357" s="338"/>
      <c r="DA357" s="338"/>
      <c r="DB357" s="338"/>
      <c r="DC357" s="338"/>
      <c r="DD357" s="338"/>
      <c r="DE357" s="338"/>
      <c r="DF357" s="338"/>
      <c r="DG357" s="338"/>
      <c r="DH357" s="338"/>
      <c r="DI357" s="338"/>
      <c r="DJ357" s="338"/>
      <c r="DK357" s="338"/>
      <c r="DL357" s="338"/>
      <c r="DM357" s="338"/>
      <c r="DN357" s="338"/>
      <c r="DO357" s="338"/>
      <c r="DP357" s="338"/>
      <c r="DQ357" s="338"/>
      <c r="DR357" s="338"/>
      <c r="DS357" s="338"/>
      <c r="DT357" s="338"/>
      <c r="DU357" s="338"/>
      <c r="DV357" s="338"/>
      <c r="DW357" s="338"/>
      <c r="DX357" s="338"/>
      <c r="DY357" s="338"/>
    </row>
    <row r="358" spans="2:129">
      <c r="B358" s="338"/>
      <c r="C358" s="338"/>
      <c r="D358" s="338"/>
      <c r="E358" s="338"/>
      <c r="F358" s="338"/>
      <c r="G358" s="338"/>
      <c r="CH358" s="338"/>
      <c r="CI358" s="338"/>
      <c r="CJ358" s="338"/>
      <c r="CK358" s="338"/>
      <c r="CL358" s="338"/>
      <c r="CM358" s="338"/>
      <c r="CN358" s="338"/>
      <c r="CO358" s="338"/>
      <c r="CP358" s="338"/>
      <c r="CQ358" s="338"/>
      <c r="CR358" s="338"/>
      <c r="CS358" s="338"/>
      <c r="CT358" s="338"/>
      <c r="CU358" s="338"/>
      <c r="CV358" s="338"/>
      <c r="CW358" s="338"/>
      <c r="CX358" s="338"/>
      <c r="CY358" s="338"/>
      <c r="CZ358" s="338"/>
      <c r="DA358" s="338"/>
      <c r="DB358" s="338"/>
      <c r="DC358" s="338"/>
      <c r="DD358" s="338"/>
      <c r="DE358" s="338"/>
      <c r="DF358" s="338"/>
      <c r="DG358" s="338"/>
      <c r="DH358" s="338"/>
      <c r="DI358" s="338"/>
      <c r="DJ358" s="338"/>
      <c r="DK358" s="338"/>
      <c r="DL358" s="338"/>
      <c r="DM358" s="338"/>
      <c r="DN358" s="338"/>
      <c r="DO358" s="338"/>
      <c r="DP358" s="338"/>
      <c r="DQ358" s="338"/>
      <c r="DR358" s="338"/>
      <c r="DS358" s="338"/>
      <c r="DT358" s="338"/>
      <c r="DU358" s="338"/>
      <c r="DV358" s="338"/>
      <c r="DW358" s="338"/>
      <c r="DX358" s="338"/>
      <c r="DY358" s="338"/>
    </row>
    <row r="359" spans="2:129">
      <c r="B359" s="338"/>
      <c r="C359" s="338"/>
      <c r="D359" s="338"/>
      <c r="E359" s="338"/>
      <c r="F359" s="338"/>
      <c r="G359" s="338"/>
      <c r="CH359" s="338"/>
      <c r="CI359" s="338"/>
      <c r="CJ359" s="338"/>
      <c r="CK359" s="338"/>
      <c r="CL359" s="338"/>
      <c r="CM359" s="338"/>
      <c r="CN359" s="338"/>
      <c r="CO359" s="338"/>
      <c r="CP359" s="338"/>
      <c r="CQ359" s="338"/>
      <c r="CR359" s="338"/>
      <c r="CS359" s="338"/>
      <c r="CT359" s="338"/>
      <c r="CU359" s="338"/>
      <c r="CV359" s="338"/>
      <c r="CW359" s="338"/>
      <c r="CX359" s="338"/>
      <c r="CY359" s="338"/>
      <c r="CZ359" s="338"/>
      <c r="DA359" s="338"/>
      <c r="DB359" s="338"/>
      <c r="DC359" s="338"/>
      <c r="DD359" s="338"/>
      <c r="DE359" s="338"/>
      <c r="DF359" s="338"/>
      <c r="DG359" s="338"/>
      <c r="DH359" s="338"/>
      <c r="DI359" s="338"/>
      <c r="DJ359" s="338"/>
      <c r="DK359" s="338"/>
      <c r="DL359" s="338"/>
      <c r="DM359" s="338"/>
      <c r="DN359" s="338"/>
      <c r="DO359" s="338"/>
      <c r="DP359" s="338"/>
      <c r="DQ359" s="338"/>
      <c r="DR359" s="338"/>
      <c r="DS359" s="338"/>
      <c r="DT359" s="338"/>
      <c r="DU359" s="338"/>
      <c r="DV359" s="338"/>
      <c r="DW359" s="338"/>
      <c r="DX359" s="338"/>
      <c r="DY359" s="338"/>
    </row>
    <row r="360" spans="2:129">
      <c r="B360" s="338"/>
      <c r="C360" s="338"/>
      <c r="D360" s="338"/>
      <c r="E360" s="338"/>
      <c r="F360" s="338"/>
      <c r="G360" s="338"/>
      <c r="CH360" s="338"/>
      <c r="CI360" s="338"/>
      <c r="CJ360" s="338"/>
      <c r="CK360" s="338"/>
      <c r="CL360" s="338"/>
      <c r="CM360" s="338"/>
      <c r="CN360" s="338"/>
      <c r="CO360" s="338"/>
      <c r="CP360" s="338"/>
      <c r="CQ360" s="338"/>
      <c r="CR360" s="338"/>
      <c r="CS360" s="338"/>
      <c r="CT360" s="338"/>
      <c r="CU360" s="338"/>
      <c r="CV360" s="338"/>
      <c r="CW360" s="338"/>
      <c r="CX360" s="338"/>
      <c r="CY360" s="338"/>
      <c r="CZ360" s="338"/>
      <c r="DA360" s="338"/>
      <c r="DB360" s="338"/>
      <c r="DC360" s="338"/>
      <c r="DD360" s="338"/>
      <c r="DE360" s="338"/>
      <c r="DF360" s="338"/>
      <c r="DG360" s="338"/>
      <c r="DH360" s="338"/>
      <c r="DI360" s="338"/>
      <c r="DJ360" s="338"/>
      <c r="DK360" s="338"/>
      <c r="DL360" s="338"/>
      <c r="DM360" s="338"/>
      <c r="DN360" s="338"/>
      <c r="DO360" s="338"/>
      <c r="DP360" s="338"/>
      <c r="DQ360" s="338"/>
      <c r="DR360" s="338"/>
      <c r="DS360" s="338"/>
      <c r="DT360" s="338"/>
      <c r="DU360" s="338"/>
      <c r="DV360" s="338"/>
      <c r="DW360" s="338"/>
      <c r="DX360" s="338"/>
      <c r="DY360" s="338"/>
    </row>
    <row r="361" spans="2:129">
      <c r="B361" s="338"/>
      <c r="C361" s="338"/>
      <c r="D361" s="338"/>
      <c r="E361" s="338"/>
      <c r="F361" s="338"/>
      <c r="G361" s="338"/>
      <c r="CH361" s="338"/>
      <c r="CI361" s="338"/>
      <c r="CJ361" s="338"/>
      <c r="CK361" s="338"/>
      <c r="CL361" s="338"/>
      <c r="CM361" s="338"/>
      <c r="CN361" s="338"/>
      <c r="CO361" s="338"/>
      <c r="CP361" s="338"/>
      <c r="CQ361" s="338"/>
      <c r="CR361" s="338"/>
      <c r="CS361" s="338"/>
      <c r="CT361" s="338"/>
      <c r="CU361" s="338"/>
      <c r="CV361" s="338"/>
      <c r="CW361" s="338"/>
      <c r="CX361" s="338"/>
      <c r="CY361" s="338"/>
      <c r="CZ361" s="338"/>
      <c r="DA361" s="338"/>
      <c r="DB361" s="338"/>
      <c r="DC361" s="338"/>
      <c r="DD361" s="338"/>
      <c r="DE361" s="338"/>
      <c r="DF361" s="338"/>
      <c r="DG361" s="338"/>
      <c r="DH361" s="338"/>
      <c r="DI361" s="338"/>
      <c r="DJ361" s="338"/>
      <c r="DK361" s="338"/>
      <c r="DL361" s="338"/>
      <c r="DM361" s="338"/>
      <c r="DN361" s="338"/>
      <c r="DO361" s="338"/>
      <c r="DP361" s="338"/>
      <c r="DQ361" s="338"/>
      <c r="DR361" s="338"/>
      <c r="DS361" s="338"/>
      <c r="DT361" s="338"/>
      <c r="DU361" s="338"/>
      <c r="DV361" s="338"/>
      <c r="DW361" s="338"/>
      <c r="DX361" s="338"/>
      <c r="DY361" s="338"/>
    </row>
    <row r="362" spans="2:129">
      <c r="B362" s="338"/>
      <c r="C362" s="338"/>
      <c r="D362" s="338"/>
      <c r="E362" s="338"/>
      <c r="F362" s="338"/>
      <c r="G362" s="338"/>
      <c r="CH362" s="338"/>
      <c r="CI362" s="338"/>
      <c r="CJ362" s="338"/>
      <c r="CK362" s="338"/>
      <c r="CL362" s="338"/>
      <c r="CM362" s="338"/>
      <c r="CN362" s="338"/>
      <c r="CO362" s="338"/>
      <c r="CP362" s="338"/>
      <c r="CQ362" s="338"/>
      <c r="CR362" s="338"/>
      <c r="CS362" s="338"/>
      <c r="CT362" s="338"/>
      <c r="CU362" s="338"/>
      <c r="CV362" s="338"/>
      <c r="CW362" s="338"/>
      <c r="CX362" s="338"/>
      <c r="CY362" s="338"/>
      <c r="CZ362" s="338"/>
      <c r="DA362" s="338"/>
      <c r="DB362" s="338"/>
      <c r="DC362" s="338"/>
      <c r="DD362" s="338"/>
      <c r="DE362" s="338"/>
      <c r="DF362" s="338"/>
      <c r="DG362" s="338"/>
      <c r="DH362" s="338"/>
      <c r="DI362" s="338"/>
      <c r="DJ362" s="338"/>
      <c r="DK362" s="338"/>
      <c r="DL362" s="338"/>
      <c r="DM362" s="338"/>
      <c r="DN362" s="338"/>
      <c r="DO362" s="338"/>
      <c r="DP362" s="338"/>
      <c r="DQ362" s="338"/>
      <c r="DR362" s="338"/>
      <c r="DS362" s="338"/>
      <c r="DT362" s="338"/>
      <c r="DU362" s="338"/>
      <c r="DV362" s="338"/>
      <c r="DW362" s="338"/>
      <c r="DX362" s="338"/>
      <c r="DY362" s="338"/>
    </row>
    <row r="363" spans="2:129">
      <c r="B363" s="338"/>
      <c r="C363" s="338"/>
      <c r="D363" s="338"/>
      <c r="E363" s="338"/>
      <c r="F363" s="338"/>
      <c r="G363" s="338"/>
      <c r="CH363" s="338"/>
      <c r="CI363" s="338"/>
      <c r="CJ363" s="338"/>
      <c r="CK363" s="338"/>
      <c r="CL363" s="338"/>
      <c r="CM363" s="338"/>
      <c r="CN363" s="338"/>
      <c r="CO363" s="338"/>
      <c r="CP363" s="338"/>
      <c r="CQ363" s="338"/>
      <c r="CR363" s="338"/>
      <c r="CS363" s="338"/>
      <c r="CT363" s="338"/>
      <c r="CU363" s="338"/>
      <c r="CV363" s="338"/>
      <c r="CW363" s="338"/>
      <c r="CX363" s="338"/>
      <c r="CY363" s="338"/>
      <c r="CZ363" s="338"/>
      <c r="DA363" s="338"/>
      <c r="DB363" s="338"/>
      <c r="DC363" s="338"/>
      <c r="DD363" s="338"/>
      <c r="DE363" s="338"/>
      <c r="DF363" s="338"/>
      <c r="DG363" s="338"/>
      <c r="DH363" s="338"/>
      <c r="DI363" s="338"/>
      <c r="DJ363" s="338"/>
      <c r="DK363" s="338"/>
      <c r="DL363" s="338"/>
      <c r="DM363" s="338"/>
      <c r="DN363" s="338"/>
      <c r="DO363" s="338"/>
      <c r="DP363" s="338"/>
      <c r="DQ363" s="338"/>
      <c r="DR363" s="338"/>
      <c r="DS363" s="338"/>
      <c r="DT363" s="338"/>
      <c r="DU363" s="338"/>
      <c r="DV363" s="338"/>
      <c r="DW363" s="338"/>
      <c r="DX363" s="338"/>
      <c r="DY363" s="338"/>
    </row>
    <row r="364" spans="2:129">
      <c r="B364" s="338"/>
      <c r="C364" s="338"/>
      <c r="D364" s="338"/>
      <c r="E364" s="338"/>
      <c r="F364" s="338"/>
      <c r="G364" s="338"/>
      <c r="CH364" s="338"/>
      <c r="CI364" s="338"/>
      <c r="CJ364" s="338"/>
      <c r="CK364" s="338"/>
      <c r="CL364" s="338"/>
      <c r="CM364" s="338"/>
      <c r="CN364" s="338"/>
      <c r="CO364" s="338"/>
      <c r="CP364" s="338"/>
      <c r="CQ364" s="338"/>
      <c r="CR364" s="338"/>
      <c r="CS364" s="338"/>
      <c r="CT364" s="338"/>
      <c r="CU364" s="338"/>
      <c r="CV364" s="338"/>
      <c r="CW364" s="338"/>
      <c r="CX364" s="338"/>
      <c r="CY364" s="338"/>
      <c r="CZ364" s="338"/>
      <c r="DA364" s="338"/>
      <c r="DB364" s="338"/>
      <c r="DC364" s="338"/>
      <c r="DD364" s="338"/>
      <c r="DE364" s="338"/>
      <c r="DF364" s="338"/>
      <c r="DG364" s="338"/>
      <c r="DH364" s="338"/>
      <c r="DI364" s="338"/>
      <c r="DJ364" s="338"/>
      <c r="DK364" s="338"/>
      <c r="DL364" s="338"/>
      <c r="DM364" s="338"/>
      <c r="DN364" s="338"/>
      <c r="DO364" s="338"/>
      <c r="DP364" s="338"/>
      <c r="DQ364" s="338"/>
      <c r="DR364" s="338"/>
      <c r="DS364" s="338"/>
      <c r="DT364" s="338"/>
      <c r="DU364" s="338"/>
      <c r="DV364" s="338"/>
      <c r="DW364" s="338"/>
      <c r="DX364" s="338"/>
      <c r="DY364" s="338"/>
    </row>
    <row r="365" spans="2:129">
      <c r="B365" s="338"/>
      <c r="C365" s="338"/>
      <c r="D365" s="338"/>
      <c r="E365" s="338"/>
      <c r="F365" s="338"/>
      <c r="G365" s="338"/>
      <c r="CH365" s="338"/>
      <c r="CI365" s="338"/>
      <c r="CJ365" s="338"/>
      <c r="CK365" s="338"/>
      <c r="CL365" s="338"/>
      <c r="CM365" s="338"/>
      <c r="CN365" s="338"/>
      <c r="CO365" s="338"/>
      <c r="CP365" s="338"/>
      <c r="CQ365" s="338"/>
      <c r="CR365" s="338"/>
      <c r="CS365" s="338"/>
      <c r="CT365" s="338"/>
      <c r="CU365" s="338"/>
      <c r="CV365" s="338"/>
      <c r="CW365" s="338"/>
      <c r="CX365" s="338"/>
      <c r="CY365" s="338"/>
      <c r="CZ365" s="338"/>
      <c r="DA365" s="338"/>
      <c r="DB365" s="338"/>
      <c r="DC365" s="338"/>
      <c r="DD365" s="338"/>
      <c r="DE365" s="338"/>
      <c r="DF365" s="338"/>
      <c r="DG365" s="338"/>
      <c r="DH365" s="338"/>
      <c r="DI365" s="338"/>
      <c r="DJ365" s="338"/>
      <c r="DK365" s="338"/>
      <c r="DL365" s="338"/>
      <c r="DM365" s="338"/>
      <c r="DN365" s="338"/>
      <c r="DO365" s="338"/>
      <c r="DP365" s="338"/>
      <c r="DQ365" s="338"/>
      <c r="DR365" s="338"/>
      <c r="DS365" s="338"/>
      <c r="DT365" s="338"/>
      <c r="DU365" s="338"/>
      <c r="DV365" s="338"/>
      <c r="DW365" s="338"/>
      <c r="DX365" s="338"/>
      <c r="DY365" s="338"/>
    </row>
    <row r="366" spans="2:129">
      <c r="B366" s="338"/>
      <c r="C366" s="338"/>
      <c r="D366" s="338"/>
      <c r="E366" s="338"/>
      <c r="F366" s="338"/>
      <c r="G366" s="338"/>
      <c r="CH366" s="338"/>
      <c r="CI366" s="338"/>
      <c r="CJ366" s="338"/>
      <c r="CK366" s="338"/>
      <c r="CL366" s="338"/>
      <c r="CM366" s="338"/>
      <c r="CN366" s="338"/>
      <c r="CO366" s="338"/>
      <c r="CP366" s="338"/>
      <c r="CQ366" s="338"/>
      <c r="CR366" s="338"/>
      <c r="CS366" s="338"/>
      <c r="CT366" s="338"/>
      <c r="CU366" s="338"/>
      <c r="CV366" s="338"/>
      <c r="CW366" s="338"/>
      <c r="CX366" s="338"/>
      <c r="CY366" s="338"/>
      <c r="CZ366" s="338"/>
      <c r="DA366" s="338"/>
      <c r="DB366" s="338"/>
      <c r="DC366" s="338"/>
      <c r="DD366" s="338"/>
      <c r="DE366" s="338"/>
      <c r="DF366" s="338"/>
      <c r="DG366" s="338"/>
      <c r="DH366" s="338"/>
      <c r="DI366" s="338"/>
      <c r="DJ366" s="338"/>
      <c r="DK366" s="338"/>
      <c r="DL366" s="338"/>
      <c r="DM366" s="338"/>
      <c r="DN366" s="338"/>
      <c r="DO366" s="338"/>
      <c r="DP366" s="338"/>
      <c r="DQ366" s="338"/>
      <c r="DR366" s="338"/>
      <c r="DS366" s="338"/>
      <c r="DT366" s="338"/>
      <c r="DU366" s="338"/>
      <c r="DV366" s="338"/>
      <c r="DW366" s="338"/>
      <c r="DX366" s="338"/>
      <c r="DY366" s="338"/>
    </row>
    <row r="367" spans="2:129">
      <c r="B367" s="338"/>
      <c r="C367" s="338"/>
      <c r="D367" s="338"/>
      <c r="E367" s="338"/>
      <c r="F367" s="338"/>
      <c r="G367" s="338"/>
      <c r="CH367" s="338"/>
      <c r="CI367" s="338"/>
      <c r="CJ367" s="338"/>
      <c r="CK367" s="338"/>
      <c r="CL367" s="338"/>
      <c r="CM367" s="338"/>
      <c r="CN367" s="338"/>
      <c r="CO367" s="338"/>
      <c r="CP367" s="338"/>
      <c r="CQ367" s="338"/>
      <c r="CR367" s="338"/>
      <c r="CS367" s="338"/>
      <c r="CT367" s="338"/>
      <c r="CU367" s="338"/>
      <c r="CV367" s="338"/>
      <c r="CW367" s="338"/>
      <c r="CX367" s="338"/>
      <c r="CY367" s="338"/>
      <c r="CZ367" s="338"/>
      <c r="DA367" s="338"/>
      <c r="DB367" s="338"/>
      <c r="DC367" s="338"/>
      <c r="DD367" s="338"/>
      <c r="DE367" s="338"/>
      <c r="DF367" s="338"/>
      <c r="DG367" s="338"/>
      <c r="DH367" s="338"/>
      <c r="DI367" s="338"/>
      <c r="DJ367" s="338"/>
      <c r="DK367" s="338"/>
      <c r="DL367" s="338"/>
      <c r="DM367" s="338"/>
      <c r="DN367" s="338"/>
      <c r="DO367" s="338"/>
      <c r="DP367" s="338"/>
      <c r="DQ367" s="338"/>
      <c r="DR367" s="338"/>
      <c r="DS367" s="338"/>
      <c r="DT367" s="338"/>
      <c r="DU367" s="338"/>
      <c r="DV367" s="338"/>
      <c r="DW367" s="338"/>
      <c r="DX367" s="338"/>
      <c r="DY367" s="338"/>
    </row>
    <row r="368" spans="2:129">
      <c r="B368" s="338"/>
      <c r="C368" s="338"/>
      <c r="D368" s="338"/>
      <c r="E368" s="338"/>
      <c r="F368" s="338"/>
      <c r="G368" s="338"/>
      <c r="CH368" s="338"/>
      <c r="CI368" s="338"/>
      <c r="CJ368" s="338"/>
      <c r="CK368" s="338"/>
      <c r="CL368" s="338"/>
      <c r="CM368" s="338"/>
      <c r="CN368" s="338"/>
      <c r="CO368" s="338"/>
      <c r="CP368" s="338"/>
      <c r="CQ368" s="338"/>
      <c r="CR368" s="338"/>
      <c r="CS368" s="338"/>
      <c r="CT368" s="338"/>
      <c r="CU368" s="338"/>
      <c r="CV368" s="338"/>
      <c r="CW368" s="338"/>
      <c r="CX368" s="338"/>
      <c r="CY368" s="338"/>
      <c r="CZ368" s="338"/>
      <c r="DA368" s="338"/>
      <c r="DB368" s="338"/>
      <c r="DC368" s="338"/>
      <c r="DD368" s="338"/>
      <c r="DE368" s="338"/>
      <c r="DF368" s="338"/>
      <c r="DG368" s="338"/>
      <c r="DH368" s="338"/>
      <c r="DI368" s="338"/>
      <c r="DJ368" s="338"/>
      <c r="DK368" s="338"/>
      <c r="DL368" s="338"/>
      <c r="DM368" s="338"/>
      <c r="DN368" s="338"/>
      <c r="DO368" s="338"/>
      <c r="DP368" s="338"/>
      <c r="DQ368" s="338"/>
      <c r="DR368" s="338"/>
      <c r="DS368" s="338"/>
      <c r="DT368" s="338"/>
      <c r="DU368" s="338"/>
      <c r="DV368" s="338"/>
      <c r="DW368" s="338"/>
      <c r="DX368" s="338"/>
      <c r="DY368" s="338"/>
    </row>
    <row r="369" spans="2:129">
      <c r="B369" s="338"/>
      <c r="C369" s="338"/>
      <c r="D369" s="338"/>
      <c r="E369" s="338"/>
      <c r="F369" s="338"/>
      <c r="G369" s="338"/>
      <c r="CH369" s="338"/>
      <c r="CI369" s="338"/>
      <c r="CJ369" s="338"/>
      <c r="CK369" s="338"/>
      <c r="CL369" s="338"/>
      <c r="CM369" s="338"/>
      <c r="CN369" s="338"/>
      <c r="CO369" s="338"/>
      <c r="CP369" s="338"/>
      <c r="CQ369" s="338"/>
      <c r="CR369" s="338"/>
      <c r="CS369" s="338"/>
      <c r="CT369" s="338"/>
      <c r="CU369" s="338"/>
      <c r="CV369" s="338"/>
      <c r="CW369" s="338"/>
      <c r="CX369" s="338"/>
      <c r="CY369" s="338"/>
      <c r="CZ369" s="338"/>
      <c r="DA369" s="338"/>
      <c r="DB369" s="338"/>
      <c r="DC369" s="338"/>
      <c r="DD369" s="338"/>
      <c r="DE369" s="338"/>
      <c r="DF369" s="338"/>
      <c r="DG369" s="338"/>
      <c r="DH369" s="338"/>
      <c r="DI369" s="338"/>
      <c r="DJ369" s="338"/>
      <c r="DK369" s="338"/>
      <c r="DL369" s="338"/>
      <c r="DM369" s="338"/>
      <c r="DN369" s="338"/>
      <c r="DO369" s="338"/>
      <c r="DP369" s="338"/>
      <c r="DQ369" s="338"/>
      <c r="DR369" s="338"/>
      <c r="DS369" s="338"/>
      <c r="DT369" s="338"/>
      <c r="DU369" s="338"/>
      <c r="DV369" s="338"/>
      <c r="DW369" s="338"/>
      <c r="DX369" s="338"/>
      <c r="DY369" s="338"/>
    </row>
    <row r="370" spans="2:129">
      <c r="B370" s="338"/>
      <c r="C370" s="338"/>
      <c r="D370" s="338"/>
      <c r="E370" s="338"/>
      <c r="F370" s="338"/>
      <c r="G370" s="338"/>
      <c r="CH370" s="338"/>
      <c r="CI370" s="338"/>
      <c r="CJ370" s="338"/>
      <c r="CK370" s="338"/>
      <c r="CL370" s="338"/>
      <c r="CM370" s="338"/>
      <c r="CN370" s="338"/>
      <c r="CO370" s="338"/>
      <c r="CP370" s="338"/>
      <c r="CQ370" s="338"/>
      <c r="CR370" s="338"/>
      <c r="CS370" s="338"/>
      <c r="CT370" s="338"/>
      <c r="CU370" s="338"/>
      <c r="CV370" s="338"/>
      <c r="CW370" s="338"/>
      <c r="CX370" s="338"/>
      <c r="CY370" s="338"/>
      <c r="CZ370" s="338"/>
      <c r="DA370" s="338"/>
      <c r="DB370" s="338"/>
      <c r="DC370" s="338"/>
      <c r="DD370" s="338"/>
      <c r="DE370" s="338"/>
      <c r="DF370" s="338"/>
      <c r="DG370" s="338"/>
      <c r="DH370" s="338"/>
      <c r="DI370" s="338"/>
      <c r="DJ370" s="338"/>
      <c r="DK370" s="338"/>
      <c r="DL370" s="338"/>
      <c r="DM370" s="338"/>
      <c r="DN370" s="338"/>
      <c r="DO370" s="338"/>
      <c r="DP370" s="338"/>
      <c r="DQ370" s="338"/>
      <c r="DR370" s="338"/>
      <c r="DS370" s="338"/>
      <c r="DT370" s="338"/>
      <c r="DU370" s="338"/>
      <c r="DV370" s="338"/>
      <c r="DW370" s="338"/>
      <c r="DX370" s="338"/>
      <c r="DY370" s="338"/>
    </row>
    <row r="371" spans="2:129">
      <c r="B371" s="338"/>
      <c r="C371" s="338"/>
      <c r="D371" s="338"/>
      <c r="E371" s="338"/>
      <c r="F371" s="338"/>
      <c r="G371" s="338"/>
      <c r="CH371" s="338"/>
      <c r="CI371" s="338"/>
      <c r="CJ371" s="338"/>
      <c r="CK371" s="338"/>
      <c r="CL371" s="338"/>
      <c r="CM371" s="338"/>
      <c r="CN371" s="338"/>
      <c r="CO371" s="338"/>
      <c r="CP371" s="338"/>
      <c r="CQ371" s="338"/>
      <c r="CR371" s="338"/>
      <c r="CS371" s="338"/>
      <c r="CT371" s="338"/>
      <c r="CU371" s="338"/>
      <c r="CV371" s="338"/>
      <c r="CW371" s="338"/>
      <c r="CX371" s="338"/>
      <c r="CY371" s="338"/>
      <c r="CZ371" s="338"/>
      <c r="DA371" s="338"/>
      <c r="DB371" s="338"/>
      <c r="DC371" s="338"/>
      <c r="DD371" s="338"/>
      <c r="DE371" s="338"/>
      <c r="DF371" s="338"/>
      <c r="DG371" s="338"/>
      <c r="DH371" s="338"/>
      <c r="DI371" s="338"/>
      <c r="DJ371" s="338"/>
      <c r="DK371" s="338"/>
      <c r="DL371" s="338"/>
      <c r="DM371" s="338"/>
      <c r="DN371" s="338"/>
      <c r="DO371" s="338"/>
      <c r="DP371" s="338"/>
      <c r="DQ371" s="338"/>
      <c r="DR371" s="338"/>
      <c r="DS371" s="338"/>
      <c r="DT371" s="338"/>
      <c r="DU371" s="338"/>
      <c r="DV371" s="338"/>
      <c r="DW371" s="338"/>
      <c r="DX371" s="338"/>
      <c r="DY371" s="338"/>
    </row>
    <row r="372" spans="2:129">
      <c r="B372" s="338"/>
      <c r="C372" s="338"/>
      <c r="D372" s="338"/>
      <c r="E372" s="338"/>
      <c r="F372" s="338"/>
      <c r="G372" s="338"/>
      <c r="CH372" s="338"/>
      <c r="CI372" s="338"/>
      <c r="CJ372" s="338"/>
      <c r="CK372" s="338"/>
      <c r="CL372" s="338"/>
      <c r="CM372" s="338"/>
      <c r="CN372" s="338"/>
      <c r="CO372" s="338"/>
      <c r="CP372" s="338"/>
      <c r="CQ372" s="338"/>
      <c r="CR372" s="338"/>
      <c r="CS372" s="338"/>
      <c r="CT372" s="338"/>
      <c r="CU372" s="338"/>
      <c r="CV372" s="338"/>
      <c r="CW372" s="338"/>
      <c r="CX372" s="338"/>
      <c r="CY372" s="338"/>
      <c r="CZ372" s="338"/>
      <c r="DA372" s="338"/>
      <c r="DB372" s="338"/>
      <c r="DC372" s="338"/>
      <c r="DD372" s="338"/>
      <c r="DE372" s="338"/>
      <c r="DF372" s="338"/>
      <c r="DG372" s="338"/>
      <c r="DH372" s="338"/>
      <c r="DI372" s="338"/>
      <c r="DJ372" s="338"/>
      <c r="DK372" s="338"/>
      <c r="DL372" s="338"/>
      <c r="DM372" s="338"/>
      <c r="DN372" s="338"/>
      <c r="DO372" s="338"/>
      <c r="DP372" s="338"/>
      <c r="DQ372" s="338"/>
      <c r="DR372" s="338"/>
      <c r="DS372" s="338"/>
      <c r="DT372" s="338"/>
      <c r="DU372" s="338"/>
      <c r="DV372" s="338"/>
      <c r="DW372" s="338"/>
      <c r="DX372" s="338"/>
      <c r="DY372" s="338"/>
    </row>
    <row r="373" spans="2:129">
      <c r="B373" s="338"/>
      <c r="C373" s="338"/>
      <c r="D373" s="338"/>
      <c r="E373" s="338"/>
      <c r="F373" s="338"/>
      <c r="G373" s="338"/>
      <c r="CH373" s="338"/>
      <c r="CI373" s="338"/>
      <c r="CJ373" s="338"/>
      <c r="CK373" s="338"/>
      <c r="CL373" s="338"/>
      <c r="CM373" s="338"/>
      <c r="CN373" s="338"/>
      <c r="CO373" s="338"/>
      <c r="CP373" s="338"/>
      <c r="CQ373" s="338"/>
      <c r="CR373" s="338"/>
      <c r="CS373" s="338"/>
      <c r="CT373" s="338"/>
      <c r="CU373" s="338"/>
      <c r="CV373" s="338"/>
      <c r="CW373" s="338"/>
      <c r="CX373" s="338"/>
      <c r="CY373" s="338"/>
      <c r="CZ373" s="338"/>
      <c r="DA373" s="338"/>
      <c r="DB373" s="338"/>
      <c r="DC373" s="338"/>
      <c r="DD373" s="338"/>
      <c r="DE373" s="338"/>
      <c r="DF373" s="338"/>
      <c r="DG373" s="338"/>
      <c r="DH373" s="338"/>
      <c r="DI373" s="338"/>
      <c r="DJ373" s="338"/>
      <c r="DK373" s="338"/>
      <c r="DL373" s="338"/>
      <c r="DM373" s="338"/>
      <c r="DN373" s="338"/>
      <c r="DO373" s="338"/>
      <c r="DP373" s="338"/>
      <c r="DQ373" s="338"/>
      <c r="DR373" s="338"/>
      <c r="DS373" s="338"/>
      <c r="DT373" s="338"/>
      <c r="DU373" s="338"/>
      <c r="DV373" s="338"/>
      <c r="DW373" s="338"/>
      <c r="DX373" s="338"/>
      <c r="DY373" s="338"/>
    </row>
    <row r="374" spans="2:129">
      <c r="B374" s="338"/>
      <c r="C374" s="338"/>
      <c r="D374" s="338"/>
      <c r="E374" s="338"/>
      <c r="F374" s="338"/>
      <c r="G374" s="338"/>
      <c r="CH374" s="338"/>
      <c r="CI374" s="338"/>
      <c r="CJ374" s="338"/>
      <c r="CK374" s="338"/>
      <c r="CL374" s="338"/>
      <c r="CM374" s="338"/>
      <c r="CN374" s="338"/>
      <c r="CO374" s="338"/>
      <c r="CP374" s="338"/>
      <c r="CQ374" s="338"/>
      <c r="CR374" s="338"/>
      <c r="CS374" s="338"/>
      <c r="CT374" s="338"/>
      <c r="CU374" s="338"/>
      <c r="CV374" s="338"/>
      <c r="CW374" s="338"/>
      <c r="CX374" s="338"/>
      <c r="CY374" s="338"/>
      <c r="CZ374" s="338"/>
      <c r="DA374" s="338"/>
      <c r="DB374" s="338"/>
      <c r="DC374" s="338"/>
      <c r="DD374" s="338"/>
      <c r="DE374" s="338"/>
      <c r="DF374" s="338"/>
      <c r="DG374" s="338"/>
      <c r="DH374" s="338"/>
      <c r="DI374" s="338"/>
      <c r="DJ374" s="338"/>
      <c r="DK374" s="338"/>
      <c r="DL374" s="338"/>
      <c r="DM374" s="338"/>
      <c r="DN374" s="338"/>
      <c r="DO374" s="338"/>
      <c r="DP374" s="338"/>
      <c r="DQ374" s="338"/>
      <c r="DR374" s="338"/>
      <c r="DS374" s="338"/>
      <c r="DT374" s="338"/>
      <c r="DU374" s="338"/>
      <c r="DV374" s="338"/>
      <c r="DW374" s="338"/>
      <c r="DX374" s="338"/>
      <c r="DY374" s="338"/>
    </row>
    <row r="375" spans="2:129">
      <c r="B375" s="338"/>
      <c r="C375" s="338"/>
      <c r="D375" s="338"/>
      <c r="E375" s="338"/>
      <c r="F375" s="338"/>
      <c r="G375" s="338"/>
      <c r="CH375" s="338"/>
      <c r="CI375" s="338"/>
      <c r="CJ375" s="338"/>
      <c r="CK375" s="338"/>
      <c r="CL375" s="338"/>
      <c r="CM375" s="338"/>
      <c r="CN375" s="338"/>
      <c r="CO375" s="338"/>
      <c r="CP375" s="338"/>
      <c r="CQ375" s="338"/>
      <c r="CR375" s="338"/>
      <c r="CS375" s="338"/>
      <c r="CT375" s="338"/>
      <c r="CU375" s="338"/>
      <c r="CV375" s="338"/>
      <c r="CW375" s="338"/>
      <c r="CX375" s="338"/>
      <c r="CY375" s="338"/>
      <c r="CZ375" s="338"/>
      <c r="DA375" s="338"/>
      <c r="DB375" s="338"/>
      <c r="DC375" s="338"/>
      <c r="DD375" s="338"/>
      <c r="DE375" s="338"/>
      <c r="DF375" s="338"/>
      <c r="DG375" s="338"/>
      <c r="DH375" s="338"/>
      <c r="DI375" s="338"/>
      <c r="DJ375" s="338"/>
      <c r="DK375" s="338"/>
      <c r="DL375" s="338"/>
      <c r="DM375" s="338"/>
      <c r="DN375" s="338"/>
      <c r="DO375" s="338"/>
      <c r="DP375" s="338"/>
      <c r="DQ375" s="338"/>
      <c r="DR375" s="338"/>
      <c r="DS375" s="338"/>
      <c r="DT375" s="338"/>
      <c r="DU375" s="338"/>
      <c r="DV375" s="338"/>
      <c r="DW375" s="338"/>
      <c r="DX375" s="338"/>
      <c r="DY375" s="338"/>
    </row>
    <row r="376" spans="2:129">
      <c r="B376" s="338"/>
      <c r="C376" s="338"/>
      <c r="D376" s="338"/>
      <c r="E376" s="338"/>
      <c r="F376" s="338"/>
      <c r="G376" s="338"/>
      <c r="CH376" s="338"/>
      <c r="CI376" s="338"/>
      <c r="CJ376" s="338"/>
      <c r="CK376" s="338"/>
      <c r="CL376" s="338"/>
      <c r="CM376" s="338"/>
      <c r="CN376" s="338"/>
      <c r="CO376" s="338"/>
      <c r="CP376" s="338"/>
      <c r="CQ376" s="338"/>
      <c r="CR376" s="338"/>
      <c r="CS376" s="338"/>
      <c r="CT376" s="338"/>
      <c r="CU376" s="338"/>
      <c r="CV376" s="338"/>
      <c r="CW376" s="338"/>
      <c r="CX376" s="338"/>
      <c r="CY376" s="338"/>
      <c r="CZ376" s="338"/>
      <c r="DA376" s="338"/>
      <c r="DB376" s="338"/>
      <c r="DC376" s="338"/>
      <c r="DD376" s="338"/>
      <c r="DE376" s="338"/>
      <c r="DF376" s="338"/>
      <c r="DG376" s="338"/>
      <c r="DH376" s="338"/>
      <c r="DI376" s="338"/>
      <c r="DJ376" s="338"/>
      <c r="DK376" s="338"/>
      <c r="DL376" s="338"/>
      <c r="DM376" s="338"/>
      <c r="DN376" s="338"/>
      <c r="DO376" s="338"/>
      <c r="DP376" s="338"/>
      <c r="DQ376" s="338"/>
      <c r="DR376" s="338"/>
      <c r="DS376" s="338"/>
      <c r="DT376" s="338"/>
      <c r="DU376" s="338"/>
      <c r="DV376" s="338"/>
      <c r="DW376" s="338"/>
      <c r="DX376" s="338"/>
      <c r="DY376" s="338"/>
    </row>
    <row r="377" spans="2:129">
      <c r="B377" s="338"/>
      <c r="C377" s="338"/>
      <c r="D377" s="338"/>
      <c r="E377" s="338"/>
      <c r="F377" s="338"/>
      <c r="G377" s="338"/>
      <c r="CH377" s="338"/>
      <c r="CI377" s="338"/>
      <c r="CJ377" s="338"/>
      <c r="CK377" s="338"/>
      <c r="CL377" s="338"/>
      <c r="CM377" s="338"/>
      <c r="CN377" s="338"/>
      <c r="CO377" s="338"/>
      <c r="CP377" s="338"/>
      <c r="CQ377" s="338"/>
      <c r="CR377" s="338"/>
      <c r="CS377" s="338"/>
      <c r="CT377" s="338"/>
      <c r="CU377" s="338"/>
      <c r="CV377" s="338"/>
      <c r="CW377" s="338"/>
      <c r="CX377" s="338"/>
      <c r="CY377" s="338"/>
      <c r="CZ377" s="338"/>
      <c r="DA377" s="338"/>
      <c r="DB377" s="338"/>
      <c r="DC377" s="338"/>
      <c r="DD377" s="338"/>
      <c r="DE377" s="338"/>
      <c r="DF377" s="338"/>
      <c r="DG377" s="338"/>
      <c r="DH377" s="338"/>
      <c r="DI377" s="338"/>
      <c r="DJ377" s="338"/>
      <c r="DK377" s="338"/>
      <c r="DL377" s="338"/>
      <c r="DM377" s="338"/>
      <c r="DN377" s="338"/>
      <c r="DO377" s="338"/>
      <c r="DP377" s="338"/>
      <c r="DQ377" s="338"/>
      <c r="DR377" s="338"/>
      <c r="DS377" s="338"/>
      <c r="DT377" s="338"/>
      <c r="DU377" s="338"/>
      <c r="DV377" s="338"/>
      <c r="DW377" s="338"/>
      <c r="DX377" s="338"/>
      <c r="DY377" s="338"/>
    </row>
    <row r="378" spans="2:129">
      <c r="B378" s="338"/>
      <c r="C378" s="338"/>
      <c r="D378" s="338"/>
      <c r="E378" s="338"/>
      <c r="F378" s="338"/>
      <c r="G378" s="338"/>
      <c r="CH378" s="338"/>
      <c r="CI378" s="338"/>
      <c r="CJ378" s="338"/>
      <c r="CK378" s="338"/>
      <c r="CL378" s="338"/>
      <c r="CM378" s="338"/>
      <c r="CN378" s="338"/>
      <c r="CO378" s="338"/>
      <c r="CP378" s="338"/>
      <c r="CQ378" s="338"/>
      <c r="CR378" s="338"/>
      <c r="CS378" s="338"/>
      <c r="CT378" s="338"/>
      <c r="CU378" s="338"/>
      <c r="CV378" s="338"/>
      <c r="CW378" s="338"/>
      <c r="CX378" s="338"/>
      <c r="CY378" s="338"/>
      <c r="CZ378" s="338"/>
      <c r="DA378" s="338"/>
      <c r="DB378" s="338"/>
      <c r="DC378" s="338"/>
      <c r="DD378" s="338"/>
      <c r="DE378" s="338"/>
      <c r="DF378" s="338"/>
      <c r="DG378" s="338"/>
      <c r="DH378" s="338"/>
      <c r="DI378" s="338"/>
      <c r="DJ378" s="338"/>
      <c r="DK378" s="338"/>
      <c r="DL378" s="338"/>
      <c r="DM378" s="338"/>
      <c r="DN378" s="338"/>
      <c r="DO378" s="338"/>
      <c r="DP378" s="338"/>
      <c r="DQ378" s="338"/>
      <c r="DR378" s="338"/>
      <c r="DS378" s="338"/>
      <c r="DT378" s="338"/>
      <c r="DU378" s="338"/>
      <c r="DV378" s="338"/>
      <c r="DW378" s="338"/>
      <c r="DX378" s="338"/>
      <c r="DY378" s="338"/>
    </row>
    <row r="379" spans="2:129">
      <c r="B379" s="338"/>
      <c r="C379" s="338"/>
      <c r="D379" s="338"/>
      <c r="E379" s="338"/>
      <c r="F379" s="338"/>
      <c r="G379" s="338"/>
      <c r="CH379" s="338"/>
      <c r="CI379" s="338"/>
      <c r="CJ379" s="338"/>
      <c r="CK379" s="338"/>
      <c r="CL379" s="338"/>
      <c r="CM379" s="338"/>
      <c r="CN379" s="338"/>
      <c r="CO379" s="338"/>
      <c r="CP379" s="338"/>
      <c r="CQ379" s="338"/>
      <c r="CR379" s="338"/>
      <c r="CS379" s="338"/>
      <c r="CT379" s="338"/>
      <c r="CU379" s="338"/>
      <c r="CV379" s="338"/>
      <c r="CW379" s="338"/>
      <c r="CX379" s="338"/>
      <c r="CY379" s="338"/>
      <c r="CZ379" s="338"/>
      <c r="DA379" s="338"/>
      <c r="DB379" s="338"/>
      <c r="DC379" s="338"/>
      <c r="DD379" s="338"/>
      <c r="DE379" s="338"/>
      <c r="DF379" s="338"/>
      <c r="DG379" s="338"/>
      <c r="DH379" s="338"/>
      <c r="DI379" s="338"/>
      <c r="DJ379" s="338"/>
      <c r="DK379" s="338"/>
      <c r="DL379" s="338"/>
      <c r="DM379" s="338"/>
      <c r="DN379" s="338"/>
      <c r="DO379" s="338"/>
      <c r="DP379" s="338"/>
      <c r="DQ379" s="338"/>
      <c r="DR379" s="338"/>
      <c r="DS379" s="338"/>
      <c r="DT379" s="338"/>
      <c r="DU379" s="338"/>
      <c r="DV379" s="338"/>
      <c r="DW379" s="338"/>
      <c r="DX379" s="338"/>
      <c r="DY379" s="338"/>
    </row>
    <row r="380" spans="2:129">
      <c r="B380" s="338"/>
      <c r="C380" s="338"/>
      <c r="D380" s="338"/>
      <c r="E380" s="338"/>
      <c r="F380" s="338"/>
      <c r="G380" s="338"/>
      <c r="CH380" s="338"/>
      <c r="CI380" s="338"/>
      <c r="CJ380" s="338"/>
      <c r="CK380" s="338"/>
      <c r="CL380" s="338"/>
      <c r="CM380" s="338"/>
      <c r="CN380" s="338"/>
      <c r="CO380" s="338"/>
      <c r="CP380" s="338"/>
      <c r="CQ380" s="338"/>
      <c r="CR380" s="338"/>
      <c r="CS380" s="338"/>
      <c r="CT380" s="338"/>
      <c r="CU380" s="338"/>
      <c r="CV380" s="338"/>
      <c r="CW380" s="338"/>
      <c r="CX380" s="338"/>
      <c r="CY380" s="338"/>
      <c r="CZ380" s="338"/>
      <c r="DA380" s="338"/>
      <c r="DB380" s="338"/>
      <c r="DC380" s="338"/>
      <c r="DD380" s="338"/>
      <c r="DE380" s="338"/>
      <c r="DF380" s="338"/>
      <c r="DG380" s="338"/>
      <c r="DH380" s="338"/>
      <c r="DI380" s="338"/>
      <c r="DJ380" s="338"/>
      <c r="DK380" s="338"/>
      <c r="DL380" s="338"/>
      <c r="DM380" s="338"/>
      <c r="DN380" s="338"/>
      <c r="DO380" s="338"/>
      <c r="DP380" s="338"/>
      <c r="DQ380" s="338"/>
      <c r="DR380" s="338"/>
      <c r="DS380" s="338"/>
      <c r="DT380" s="338"/>
      <c r="DU380" s="338"/>
      <c r="DV380" s="338"/>
      <c r="DW380" s="338"/>
      <c r="DX380" s="338"/>
      <c r="DY380" s="338"/>
    </row>
    <row r="381" spans="2:129">
      <c r="B381" s="338"/>
      <c r="C381" s="338"/>
      <c r="D381" s="338"/>
      <c r="E381" s="338"/>
      <c r="F381" s="338"/>
      <c r="G381" s="338"/>
      <c r="CH381" s="338"/>
      <c r="CI381" s="338"/>
      <c r="CJ381" s="338"/>
      <c r="CK381" s="338"/>
      <c r="CL381" s="338"/>
      <c r="CM381" s="338"/>
      <c r="CN381" s="338"/>
      <c r="CO381" s="338"/>
      <c r="CP381" s="338"/>
      <c r="CQ381" s="338"/>
      <c r="CR381" s="338"/>
      <c r="CS381" s="338"/>
      <c r="CT381" s="338"/>
      <c r="CU381" s="338"/>
      <c r="CV381" s="338"/>
      <c r="CW381" s="338"/>
      <c r="CX381" s="338"/>
      <c r="CY381" s="338"/>
      <c r="CZ381" s="338"/>
      <c r="DA381" s="338"/>
      <c r="DB381" s="338"/>
      <c r="DC381" s="338"/>
      <c r="DD381" s="338"/>
      <c r="DE381" s="338"/>
      <c r="DF381" s="338"/>
      <c r="DG381" s="338"/>
      <c r="DH381" s="338"/>
      <c r="DI381" s="338"/>
      <c r="DJ381" s="338"/>
      <c r="DK381" s="338"/>
      <c r="DL381" s="338"/>
      <c r="DM381" s="338"/>
      <c r="DN381" s="338"/>
      <c r="DO381" s="338"/>
      <c r="DP381" s="338"/>
      <c r="DQ381" s="338"/>
      <c r="DR381" s="338"/>
      <c r="DS381" s="338"/>
      <c r="DT381" s="338"/>
      <c r="DU381" s="338"/>
      <c r="DV381" s="338"/>
      <c r="DW381" s="338"/>
      <c r="DX381" s="338"/>
      <c r="DY381" s="338"/>
    </row>
    <row r="382" spans="2:129">
      <c r="B382" s="338"/>
      <c r="C382" s="338"/>
      <c r="D382" s="338"/>
      <c r="E382" s="338"/>
      <c r="F382" s="338"/>
      <c r="G382" s="338"/>
      <c r="CH382" s="338"/>
      <c r="CI382" s="338"/>
      <c r="CJ382" s="338"/>
      <c r="CK382" s="338"/>
      <c r="CL382" s="338"/>
      <c r="CM382" s="338"/>
      <c r="CN382" s="338"/>
      <c r="CO382" s="338"/>
      <c r="CP382" s="338"/>
      <c r="CQ382" s="338"/>
      <c r="CR382" s="338"/>
      <c r="CS382" s="338"/>
      <c r="CT382" s="338"/>
      <c r="CU382" s="338"/>
      <c r="CV382" s="338"/>
      <c r="CW382" s="338"/>
      <c r="CX382" s="338"/>
      <c r="CY382" s="338"/>
      <c r="CZ382" s="338"/>
      <c r="DA382" s="338"/>
      <c r="DB382" s="338"/>
      <c r="DC382" s="338"/>
      <c r="DD382" s="338"/>
      <c r="DE382" s="338"/>
      <c r="DF382" s="338"/>
      <c r="DG382" s="338"/>
      <c r="DH382" s="338"/>
      <c r="DI382" s="338"/>
      <c r="DJ382" s="338"/>
      <c r="DK382" s="338"/>
      <c r="DL382" s="338"/>
      <c r="DM382" s="338"/>
      <c r="DN382" s="338"/>
      <c r="DO382" s="338"/>
      <c r="DP382" s="338"/>
      <c r="DQ382" s="338"/>
      <c r="DR382" s="338"/>
      <c r="DS382" s="338"/>
      <c r="DT382" s="338"/>
      <c r="DU382" s="338"/>
      <c r="DV382" s="338"/>
      <c r="DW382" s="338"/>
      <c r="DX382" s="338"/>
      <c r="DY382" s="338"/>
    </row>
    <row r="383" spans="2:129">
      <c r="B383" s="338"/>
      <c r="C383" s="338"/>
      <c r="D383" s="338"/>
      <c r="E383" s="338"/>
      <c r="F383" s="338"/>
      <c r="G383" s="338"/>
      <c r="CH383" s="338"/>
      <c r="CI383" s="338"/>
      <c r="CJ383" s="338"/>
      <c r="CK383" s="338"/>
      <c r="CL383" s="338"/>
      <c r="CM383" s="338"/>
      <c r="CN383" s="338"/>
      <c r="CO383" s="338"/>
      <c r="CP383" s="338"/>
      <c r="CQ383" s="338"/>
      <c r="CR383" s="338"/>
      <c r="CS383" s="338"/>
      <c r="CT383" s="338"/>
      <c r="CU383" s="338"/>
      <c r="CV383" s="338"/>
      <c r="CW383" s="338"/>
      <c r="CX383" s="338"/>
      <c r="CY383" s="338"/>
      <c r="CZ383" s="338"/>
      <c r="DA383" s="338"/>
      <c r="DB383" s="338"/>
      <c r="DC383" s="338"/>
      <c r="DD383" s="338"/>
      <c r="DE383" s="338"/>
      <c r="DF383" s="338"/>
      <c r="DG383" s="338"/>
      <c r="DH383" s="338"/>
      <c r="DI383" s="338"/>
      <c r="DJ383" s="338"/>
      <c r="DK383" s="338"/>
      <c r="DL383" s="338"/>
      <c r="DM383" s="338"/>
      <c r="DN383" s="338"/>
      <c r="DO383" s="338"/>
      <c r="DP383" s="338"/>
      <c r="DQ383" s="338"/>
      <c r="DR383" s="338"/>
      <c r="DS383" s="338"/>
      <c r="DT383" s="338"/>
      <c r="DU383" s="338"/>
      <c r="DV383" s="338"/>
      <c r="DW383" s="338"/>
      <c r="DX383" s="338"/>
      <c r="DY383" s="338"/>
    </row>
    <row r="384" spans="2:129">
      <c r="B384" s="338"/>
      <c r="C384" s="338"/>
      <c r="D384" s="338"/>
      <c r="E384" s="338"/>
      <c r="F384" s="338"/>
      <c r="G384" s="338"/>
      <c r="CH384" s="338"/>
      <c r="CI384" s="338"/>
      <c r="CJ384" s="338"/>
      <c r="CK384" s="338"/>
      <c r="CL384" s="338"/>
      <c r="CM384" s="338"/>
      <c r="CN384" s="338"/>
      <c r="CO384" s="338"/>
      <c r="CP384" s="338"/>
      <c r="CQ384" s="338"/>
      <c r="CR384" s="338"/>
      <c r="CS384" s="338"/>
      <c r="CT384" s="338"/>
      <c r="CU384" s="338"/>
      <c r="CV384" s="338"/>
      <c r="CW384" s="338"/>
      <c r="CX384" s="338"/>
      <c r="CY384" s="338"/>
      <c r="CZ384" s="338"/>
      <c r="DA384" s="338"/>
      <c r="DB384" s="338"/>
      <c r="DC384" s="338"/>
      <c r="DD384" s="338"/>
      <c r="DE384" s="338"/>
      <c r="DF384" s="338"/>
      <c r="DG384" s="338"/>
      <c r="DH384" s="338"/>
      <c r="DI384" s="338"/>
      <c r="DJ384" s="338"/>
      <c r="DK384" s="338"/>
      <c r="DL384" s="338"/>
      <c r="DM384" s="338"/>
      <c r="DN384" s="338"/>
      <c r="DO384" s="338"/>
      <c r="DP384" s="338"/>
      <c r="DQ384" s="338"/>
      <c r="DR384" s="338"/>
      <c r="DS384" s="338"/>
      <c r="DT384" s="338"/>
      <c r="DU384" s="338"/>
      <c r="DV384" s="338"/>
      <c r="DW384" s="338"/>
      <c r="DX384" s="338"/>
      <c r="DY384" s="338"/>
    </row>
    <row r="385" spans="2:129">
      <c r="B385" s="338"/>
      <c r="C385" s="338"/>
      <c r="D385" s="338"/>
      <c r="E385" s="338"/>
      <c r="F385" s="338"/>
      <c r="G385" s="338"/>
      <c r="CH385" s="338"/>
      <c r="CI385" s="338"/>
      <c r="CJ385" s="338"/>
      <c r="CK385" s="338"/>
      <c r="CL385" s="338"/>
      <c r="CM385" s="338"/>
      <c r="CN385" s="338"/>
      <c r="CO385" s="338"/>
      <c r="CP385" s="338"/>
      <c r="CQ385" s="338"/>
      <c r="CR385" s="338"/>
      <c r="CS385" s="338"/>
      <c r="CT385" s="338"/>
      <c r="CU385" s="338"/>
      <c r="CV385" s="338"/>
      <c r="CW385" s="338"/>
      <c r="CX385" s="338"/>
      <c r="CY385" s="338"/>
      <c r="CZ385" s="338"/>
      <c r="DA385" s="338"/>
      <c r="DB385" s="338"/>
      <c r="DC385" s="338"/>
      <c r="DD385" s="338"/>
      <c r="DE385" s="338"/>
      <c r="DF385" s="338"/>
      <c r="DG385" s="338"/>
      <c r="DH385" s="338"/>
      <c r="DI385" s="338"/>
      <c r="DJ385" s="338"/>
      <c r="DK385" s="338"/>
      <c r="DL385" s="338"/>
      <c r="DM385" s="338"/>
      <c r="DN385" s="338"/>
      <c r="DO385" s="338"/>
      <c r="DP385" s="338"/>
      <c r="DQ385" s="338"/>
      <c r="DR385" s="338"/>
      <c r="DS385" s="338"/>
      <c r="DT385" s="338"/>
      <c r="DU385" s="338"/>
      <c r="DV385" s="338"/>
      <c r="DW385" s="338"/>
      <c r="DX385" s="338"/>
      <c r="DY385" s="338"/>
    </row>
    <row r="386" spans="2:129">
      <c r="B386" s="338"/>
      <c r="C386" s="338"/>
      <c r="D386" s="338"/>
      <c r="E386" s="338"/>
      <c r="F386" s="338"/>
      <c r="G386" s="338"/>
      <c r="CH386" s="338"/>
      <c r="CI386" s="338"/>
      <c r="CJ386" s="338"/>
      <c r="CK386" s="338"/>
      <c r="CL386" s="338"/>
      <c r="CM386" s="338"/>
      <c r="CN386" s="338"/>
      <c r="CO386" s="338"/>
      <c r="CP386" s="338"/>
      <c r="CQ386" s="338"/>
      <c r="CR386" s="338"/>
      <c r="CS386" s="338"/>
      <c r="CT386" s="338"/>
      <c r="CU386" s="338"/>
      <c r="CV386" s="338"/>
      <c r="CW386" s="338"/>
      <c r="CX386" s="338"/>
      <c r="CY386" s="338"/>
      <c r="CZ386" s="338"/>
      <c r="DA386" s="338"/>
      <c r="DB386" s="338"/>
      <c r="DC386" s="338"/>
      <c r="DD386" s="338"/>
      <c r="DE386" s="338"/>
      <c r="DF386" s="338"/>
      <c r="DG386" s="338"/>
      <c r="DH386" s="338"/>
      <c r="DI386" s="338"/>
      <c r="DJ386" s="338"/>
      <c r="DK386" s="338"/>
      <c r="DL386" s="338"/>
      <c r="DM386" s="338"/>
      <c r="DN386" s="338"/>
      <c r="DO386" s="338"/>
      <c r="DP386" s="338"/>
      <c r="DQ386" s="338"/>
      <c r="DR386" s="338"/>
      <c r="DS386" s="338"/>
      <c r="DT386" s="338"/>
      <c r="DU386" s="338"/>
      <c r="DV386" s="338"/>
      <c r="DW386" s="338"/>
      <c r="DX386" s="338"/>
      <c r="DY386" s="338"/>
    </row>
    <row r="387" spans="2:129">
      <c r="B387" s="338"/>
      <c r="C387" s="338"/>
      <c r="D387" s="338"/>
      <c r="E387" s="338"/>
      <c r="F387" s="338"/>
      <c r="G387" s="338"/>
      <c r="CH387" s="338"/>
      <c r="CI387" s="338"/>
      <c r="CJ387" s="338"/>
      <c r="CK387" s="338"/>
      <c r="CL387" s="338"/>
      <c r="CM387" s="338"/>
      <c r="CN387" s="338"/>
      <c r="CO387" s="338"/>
      <c r="CP387" s="338"/>
      <c r="CQ387" s="338"/>
      <c r="CR387" s="338"/>
      <c r="CS387" s="338"/>
      <c r="CT387" s="338"/>
      <c r="CU387" s="338"/>
      <c r="CV387" s="338"/>
      <c r="CW387" s="338"/>
      <c r="CX387" s="338"/>
      <c r="CY387" s="338"/>
      <c r="CZ387" s="338"/>
      <c r="DA387" s="338"/>
      <c r="DB387" s="338"/>
      <c r="DC387" s="338"/>
      <c r="DD387" s="338"/>
      <c r="DE387" s="338"/>
      <c r="DF387" s="338"/>
      <c r="DG387" s="338"/>
      <c r="DH387" s="338"/>
      <c r="DI387" s="338"/>
      <c r="DJ387" s="338"/>
      <c r="DK387" s="338"/>
      <c r="DL387" s="338"/>
      <c r="DM387" s="338"/>
      <c r="DN387" s="338"/>
      <c r="DO387" s="338"/>
      <c r="DP387" s="338"/>
      <c r="DQ387" s="338"/>
      <c r="DR387" s="338"/>
      <c r="DS387" s="338"/>
      <c r="DT387" s="338"/>
      <c r="DU387" s="338"/>
      <c r="DV387" s="338"/>
      <c r="DW387" s="338"/>
      <c r="DX387" s="338"/>
      <c r="DY387" s="338"/>
    </row>
    <row r="388" spans="2:129">
      <c r="B388" s="338"/>
      <c r="C388" s="338"/>
      <c r="D388" s="338"/>
      <c r="E388" s="338"/>
      <c r="F388" s="338"/>
      <c r="G388" s="338"/>
      <c r="CH388" s="338"/>
      <c r="CI388" s="338"/>
      <c r="CJ388" s="338"/>
      <c r="CK388" s="338"/>
      <c r="CL388" s="338"/>
      <c r="CM388" s="338"/>
      <c r="CN388" s="338"/>
      <c r="CO388" s="338"/>
      <c r="CP388" s="338"/>
      <c r="CQ388" s="338"/>
      <c r="CR388" s="338"/>
      <c r="CS388" s="338"/>
      <c r="CT388" s="338"/>
      <c r="CU388" s="338"/>
      <c r="CV388" s="338"/>
      <c r="CW388" s="338"/>
      <c r="CX388" s="338"/>
      <c r="CY388" s="338"/>
      <c r="CZ388" s="338"/>
      <c r="DA388" s="338"/>
      <c r="DB388" s="338"/>
      <c r="DC388" s="338"/>
      <c r="DD388" s="338"/>
      <c r="DE388" s="338"/>
      <c r="DF388" s="338"/>
      <c r="DG388" s="338"/>
      <c r="DH388" s="338"/>
      <c r="DI388" s="338"/>
      <c r="DJ388" s="338"/>
      <c r="DK388" s="338"/>
      <c r="DL388" s="338"/>
      <c r="DM388" s="338"/>
      <c r="DN388" s="338"/>
      <c r="DO388" s="338"/>
      <c r="DP388" s="338"/>
      <c r="DQ388" s="338"/>
      <c r="DR388" s="338"/>
      <c r="DS388" s="338"/>
      <c r="DT388" s="338"/>
      <c r="DU388" s="338"/>
      <c r="DV388" s="338"/>
      <c r="DW388" s="338"/>
      <c r="DX388" s="338"/>
      <c r="DY388" s="338"/>
    </row>
    <row r="389" spans="2:129">
      <c r="B389" s="338"/>
      <c r="C389" s="338"/>
      <c r="D389" s="338"/>
      <c r="E389" s="338"/>
      <c r="F389" s="338"/>
      <c r="G389" s="338"/>
      <c r="CH389" s="338"/>
      <c r="CI389" s="338"/>
      <c r="CJ389" s="338"/>
      <c r="CK389" s="338"/>
      <c r="CL389" s="338"/>
      <c r="CM389" s="338"/>
      <c r="CN389" s="338"/>
      <c r="CO389" s="338"/>
      <c r="CP389" s="338"/>
      <c r="CQ389" s="338"/>
      <c r="CR389" s="338"/>
      <c r="CS389" s="338"/>
      <c r="CT389" s="338"/>
      <c r="CU389" s="338"/>
      <c r="CV389" s="338"/>
      <c r="CW389" s="338"/>
      <c r="CX389" s="338"/>
      <c r="CY389" s="338"/>
      <c r="CZ389" s="338"/>
      <c r="DA389" s="338"/>
      <c r="DB389" s="338"/>
      <c r="DC389" s="338"/>
      <c r="DD389" s="338"/>
      <c r="DE389" s="338"/>
      <c r="DF389" s="338"/>
      <c r="DG389" s="338"/>
      <c r="DH389" s="338"/>
      <c r="DI389" s="338"/>
      <c r="DJ389" s="338"/>
      <c r="DK389" s="338"/>
      <c r="DL389" s="338"/>
      <c r="DM389" s="338"/>
      <c r="DN389" s="338"/>
      <c r="DO389" s="338"/>
      <c r="DP389" s="338"/>
      <c r="DQ389" s="338"/>
      <c r="DR389" s="338"/>
      <c r="DS389" s="338"/>
      <c r="DT389" s="338"/>
      <c r="DU389" s="338"/>
      <c r="DV389" s="338"/>
      <c r="DW389" s="338"/>
      <c r="DX389" s="338"/>
      <c r="DY389" s="338"/>
    </row>
    <row r="390" spans="2:129">
      <c r="B390" s="338"/>
      <c r="C390" s="338"/>
      <c r="D390" s="338"/>
      <c r="E390" s="338"/>
      <c r="F390" s="338"/>
      <c r="G390" s="338"/>
      <c r="CH390" s="338"/>
      <c r="CI390" s="338"/>
      <c r="CJ390" s="338"/>
      <c r="CK390" s="338"/>
      <c r="CL390" s="338"/>
      <c r="CM390" s="338"/>
      <c r="CN390" s="338"/>
      <c r="CO390" s="338"/>
      <c r="CP390" s="338"/>
      <c r="CQ390" s="338"/>
      <c r="CR390" s="338"/>
      <c r="CS390" s="338"/>
      <c r="CT390" s="338"/>
      <c r="CU390" s="338"/>
      <c r="CV390" s="338"/>
      <c r="CW390" s="338"/>
      <c r="CX390" s="338"/>
      <c r="CY390" s="338"/>
      <c r="CZ390" s="338"/>
      <c r="DA390" s="338"/>
      <c r="DB390" s="338"/>
      <c r="DC390" s="338"/>
      <c r="DD390" s="338"/>
      <c r="DE390" s="338"/>
      <c r="DF390" s="338"/>
      <c r="DG390" s="338"/>
      <c r="DH390" s="338"/>
      <c r="DI390" s="338"/>
      <c r="DJ390" s="338"/>
      <c r="DK390" s="338"/>
      <c r="DL390" s="338"/>
      <c r="DM390" s="338"/>
      <c r="DN390" s="338"/>
      <c r="DO390" s="338"/>
      <c r="DP390" s="338"/>
      <c r="DQ390" s="338"/>
      <c r="DR390" s="338"/>
      <c r="DS390" s="338"/>
      <c r="DT390" s="338"/>
      <c r="DU390" s="338"/>
      <c r="DV390" s="338"/>
      <c r="DW390" s="338"/>
      <c r="DX390" s="338"/>
      <c r="DY390" s="338"/>
    </row>
    <row r="391" spans="2:129">
      <c r="B391" s="338"/>
      <c r="C391" s="338"/>
      <c r="D391" s="338"/>
      <c r="E391" s="338"/>
      <c r="F391" s="338"/>
      <c r="G391" s="338"/>
      <c r="CH391" s="338"/>
      <c r="CI391" s="338"/>
      <c r="CJ391" s="338"/>
      <c r="CK391" s="338"/>
      <c r="CL391" s="338"/>
      <c r="CM391" s="338"/>
      <c r="CN391" s="338"/>
      <c r="CO391" s="338"/>
      <c r="CP391" s="338"/>
      <c r="CQ391" s="338"/>
      <c r="CR391" s="338"/>
      <c r="CS391" s="338"/>
      <c r="CT391" s="338"/>
      <c r="CU391" s="338"/>
      <c r="CV391" s="338"/>
      <c r="CW391" s="338"/>
      <c r="CX391" s="338"/>
      <c r="CY391" s="338"/>
      <c r="CZ391" s="338"/>
      <c r="DA391" s="338"/>
      <c r="DB391" s="338"/>
      <c r="DC391" s="338"/>
      <c r="DD391" s="338"/>
      <c r="DE391" s="338"/>
      <c r="DF391" s="338"/>
      <c r="DG391" s="338"/>
      <c r="DH391" s="338"/>
      <c r="DI391" s="338"/>
      <c r="DJ391" s="338"/>
      <c r="DK391" s="338"/>
      <c r="DL391" s="338"/>
      <c r="DM391" s="338"/>
      <c r="DN391" s="338"/>
      <c r="DO391" s="338"/>
      <c r="DP391" s="338"/>
      <c r="DQ391" s="338"/>
      <c r="DR391" s="338"/>
      <c r="DS391" s="338"/>
      <c r="DT391" s="338"/>
      <c r="DU391" s="338"/>
      <c r="DV391" s="338"/>
      <c r="DW391" s="338"/>
      <c r="DX391" s="338"/>
      <c r="DY391" s="338"/>
    </row>
    <row r="392" spans="2:129">
      <c r="B392" s="338"/>
      <c r="C392" s="338"/>
      <c r="D392" s="338"/>
      <c r="E392" s="338"/>
      <c r="F392" s="338"/>
      <c r="G392" s="338"/>
      <c r="CH392" s="338"/>
      <c r="CI392" s="338"/>
      <c r="CJ392" s="338"/>
      <c r="CK392" s="338"/>
      <c r="CL392" s="338"/>
      <c r="CM392" s="338"/>
      <c r="CN392" s="338"/>
      <c r="CO392" s="338"/>
      <c r="CP392" s="338"/>
      <c r="CQ392" s="338"/>
      <c r="CR392" s="338"/>
      <c r="CS392" s="338"/>
      <c r="CT392" s="338"/>
      <c r="CU392" s="338"/>
      <c r="CV392" s="338"/>
      <c r="CW392" s="338"/>
      <c r="CX392" s="338"/>
      <c r="CY392" s="338"/>
      <c r="CZ392" s="338"/>
      <c r="DA392" s="338"/>
      <c r="DB392" s="338"/>
      <c r="DC392" s="338"/>
      <c r="DD392" s="338"/>
      <c r="DE392" s="338"/>
      <c r="DF392" s="338"/>
      <c r="DG392" s="338"/>
      <c r="DH392" s="338"/>
      <c r="DI392" s="338"/>
      <c r="DJ392" s="338"/>
      <c r="DK392" s="338"/>
      <c r="DL392" s="338"/>
      <c r="DM392" s="338"/>
      <c r="DN392" s="338"/>
      <c r="DO392" s="338"/>
      <c r="DP392" s="338"/>
      <c r="DQ392" s="338"/>
      <c r="DR392" s="338"/>
      <c r="DS392" s="338"/>
      <c r="DT392" s="338"/>
      <c r="DU392" s="338"/>
      <c r="DV392" s="338"/>
      <c r="DW392" s="338"/>
      <c r="DX392" s="338"/>
      <c r="DY392" s="338"/>
    </row>
    <row r="393" spans="2:129">
      <c r="B393" s="338"/>
      <c r="C393" s="338"/>
      <c r="D393" s="338"/>
      <c r="E393" s="338"/>
      <c r="F393" s="338"/>
      <c r="G393" s="338"/>
      <c r="CH393" s="338"/>
      <c r="CI393" s="338"/>
      <c r="CJ393" s="338"/>
      <c r="CK393" s="338"/>
      <c r="CL393" s="338"/>
      <c r="CM393" s="338"/>
      <c r="CN393" s="338"/>
      <c r="CO393" s="338"/>
      <c r="CP393" s="338"/>
      <c r="CQ393" s="338"/>
      <c r="CR393" s="338"/>
      <c r="CS393" s="338"/>
      <c r="CT393" s="338"/>
      <c r="CU393" s="338"/>
      <c r="CV393" s="338"/>
      <c r="CW393" s="338"/>
      <c r="CX393" s="338"/>
      <c r="CY393" s="338"/>
      <c r="CZ393" s="338"/>
      <c r="DA393" s="338"/>
      <c r="DB393" s="338"/>
      <c r="DC393" s="338"/>
      <c r="DD393" s="338"/>
      <c r="DE393" s="338"/>
      <c r="DF393" s="338"/>
      <c r="DG393" s="338"/>
      <c r="DH393" s="338"/>
      <c r="DI393" s="338"/>
      <c r="DJ393" s="338"/>
      <c r="DK393" s="338"/>
      <c r="DL393" s="338"/>
      <c r="DM393" s="338"/>
      <c r="DN393" s="338"/>
      <c r="DO393" s="338"/>
      <c r="DP393" s="338"/>
      <c r="DQ393" s="338"/>
      <c r="DR393" s="338"/>
      <c r="DS393" s="338"/>
      <c r="DT393" s="338"/>
      <c r="DU393" s="338"/>
      <c r="DV393" s="338"/>
      <c r="DW393" s="338"/>
      <c r="DX393" s="338"/>
      <c r="DY393" s="338"/>
    </row>
    <row r="394" spans="2:129">
      <c r="B394" s="338"/>
      <c r="C394" s="338"/>
      <c r="D394" s="338"/>
      <c r="E394" s="338"/>
      <c r="F394" s="338"/>
      <c r="G394" s="338"/>
      <c r="CH394" s="338"/>
      <c r="CI394" s="338"/>
      <c r="CJ394" s="338"/>
      <c r="CK394" s="338"/>
      <c r="CL394" s="338"/>
      <c r="CM394" s="338"/>
      <c r="CN394" s="338"/>
      <c r="CO394" s="338"/>
      <c r="CP394" s="338"/>
      <c r="CQ394" s="338"/>
      <c r="CR394" s="338"/>
      <c r="CS394" s="338"/>
      <c r="CT394" s="338"/>
      <c r="CU394" s="338"/>
      <c r="CV394" s="338"/>
      <c r="CW394" s="338"/>
      <c r="CX394" s="338"/>
      <c r="CY394" s="338"/>
      <c r="CZ394" s="338"/>
      <c r="DA394" s="338"/>
      <c r="DB394" s="338"/>
      <c r="DC394" s="338"/>
      <c r="DD394" s="338"/>
      <c r="DE394" s="338"/>
      <c r="DF394" s="338"/>
      <c r="DG394" s="338"/>
      <c r="DH394" s="338"/>
      <c r="DI394" s="338"/>
      <c r="DJ394" s="338"/>
      <c r="DK394" s="338"/>
      <c r="DL394" s="338"/>
      <c r="DM394" s="338"/>
      <c r="DN394" s="338"/>
      <c r="DO394" s="338"/>
      <c r="DP394" s="338"/>
      <c r="DQ394" s="338"/>
      <c r="DR394" s="338"/>
      <c r="DS394" s="338"/>
      <c r="DT394" s="338"/>
      <c r="DU394" s="338"/>
      <c r="DV394" s="338"/>
      <c r="DW394" s="338"/>
      <c r="DX394" s="338"/>
      <c r="DY394" s="338"/>
    </row>
    <row r="395" spans="2:129">
      <c r="B395" s="338"/>
      <c r="C395" s="338"/>
      <c r="D395" s="338"/>
      <c r="E395" s="338"/>
      <c r="F395" s="338"/>
      <c r="G395" s="338"/>
      <c r="CH395" s="338"/>
      <c r="CI395" s="338"/>
      <c r="CJ395" s="338"/>
      <c r="CK395" s="338"/>
      <c r="CL395" s="338"/>
      <c r="CM395" s="338"/>
      <c r="CN395" s="338"/>
      <c r="CO395" s="338"/>
      <c r="CP395" s="338"/>
      <c r="CQ395" s="338"/>
      <c r="CR395" s="338"/>
      <c r="CS395" s="338"/>
      <c r="CT395" s="338"/>
      <c r="CU395" s="338"/>
      <c r="CV395" s="338"/>
      <c r="CW395" s="338"/>
      <c r="CX395" s="338"/>
      <c r="CY395" s="338"/>
      <c r="CZ395" s="338"/>
      <c r="DA395" s="338"/>
      <c r="DB395" s="338"/>
      <c r="DC395" s="338"/>
      <c r="DD395" s="338"/>
      <c r="DE395" s="338"/>
      <c r="DF395" s="338"/>
      <c r="DG395" s="338"/>
      <c r="DH395" s="338"/>
      <c r="DI395" s="338"/>
      <c r="DJ395" s="338"/>
      <c r="DK395" s="338"/>
      <c r="DL395" s="338"/>
      <c r="DM395" s="338"/>
      <c r="DN395" s="338"/>
      <c r="DO395" s="338"/>
      <c r="DP395" s="338"/>
      <c r="DQ395" s="338"/>
      <c r="DR395" s="338"/>
      <c r="DS395" s="338"/>
      <c r="DT395" s="338"/>
      <c r="DU395" s="338"/>
      <c r="DV395" s="338"/>
      <c r="DW395" s="338"/>
      <c r="DX395" s="338"/>
      <c r="DY395" s="338"/>
    </row>
    <row r="396" spans="2:129">
      <c r="B396" s="338"/>
      <c r="C396" s="338"/>
      <c r="D396" s="338"/>
      <c r="E396" s="338"/>
      <c r="F396" s="338"/>
      <c r="G396" s="338"/>
      <c r="CH396" s="338"/>
      <c r="CI396" s="338"/>
      <c r="CJ396" s="338"/>
      <c r="CK396" s="338"/>
      <c r="CL396" s="338"/>
      <c r="CM396" s="338"/>
      <c r="CN396" s="338"/>
      <c r="CO396" s="338"/>
      <c r="CP396" s="338"/>
      <c r="CQ396" s="338"/>
      <c r="CR396" s="338"/>
      <c r="CS396" s="338"/>
      <c r="CT396" s="338"/>
      <c r="CU396" s="338"/>
      <c r="CV396" s="338"/>
      <c r="CW396" s="338"/>
      <c r="CX396" s="338"/>
      <c r="CY396" s="338"/>
      <c r="CZ396" s="338"/>
      <c r="DA396" s="338"/>
      <c r="DB396" s="338"/>
      <c r="DC396" s="338"/>
      <c r="DD396" s="338"/>
      <c r="DE396" s="338"/>
      <c r="DF396" s="338"/>
      <c r="DG396" s="338"/>
      <c r="DH396" s="338"/>
      <c r="DI396" s="338"/>
      <c r="DJ396" s="338"/>
      <c r="DK396" s="338"/>
      <c r="DL396" s="338"/>
      <c r="DM396" s="338"/>
      <c r="DN396" s="338"/>
      <c r="DO396" s="338"/>
      <c r="DP396" s="338"/>
      <c r="DQ396" s="338"/>
      <c r="DR396" s="338"/>
      <c r="DS396" s="338"/>
      <c r="DT396" s="338"/>
      <c r="DU396" s="338"/>
      <c r="DV396" s="338"/>
      <c r="DW396" s="338"/>
      <c r="DX396" s="338"/>
      <c r="DY396" s="338"/>
    </row>
    <row r="397" spans="2:129">
      <c r="B397" s="338"/>
      <c r="C397" s="338"/>
      <c r="D397" s="338"/>
      <c r="E397" s="338"/>
      <c r="F397" s="338"/>
      <c r="G397" s="338"/>
      <c r="CH397" s="338"/>
      <c r="CI397" s="338"/>
      <c r="CJ397" s="338"/>
      <c r="CK397" s="338"/>
      <c r="CL397" s="338"/>
      <c r="CM397" s="338"/>
      <c r="CN397" s="338"/>
      <c r="CO397" s="338"/>
      <c r="CP397" s="338"/>
      <c r="CQ397" s="338"/>
      <c r="CR397" s="338"/>
      <c r="CS397" s="338"/>
      <c r="CT397" s="338"/>
      <c r="CU397" s="338"/>
      <c r="CV397" s="338"/>
      <c r="CW397" s="338"/>
      <c r="CX397" s="338"/>
      <c r="CY397" s="338"/>
      <c r="CZ397" s="338"/>
      <c r="DA397" s="338"/>
      <c r="DB397" s="338"/>
      <c r="DC397" s="338"/>
      <c r="DD397" s="338"/>
      <c r="DE397" s="338"/>
      <c r="DF397" s="338"/>
      <c r="DG397" s="338"/>
      <c r="DH397" s="338"/>
      <c r="DI397" s="338"/>
      <c r="DJ397" s="338"/>
      <c r="DK397" s="338"/>
      <c r="DL397" s="338"/>
      <c r="DM397" s="338"/>
      <c r="DN397" s="338"/>
      <c r="DO397" s="338"/>
      <c r="DP397" s="338"/>
      <c r="DQ397" s="338"/>
      <c r="DR397" s="338"/>
      <c r="DS397" s="338"/>
      <c r="DT397" s="338"/>
      <c r="DU397" s="338"/>
      <c r="DV397" s="338"/>
      <c r="DW397" s="338"/>
      <c r="DX397" s="338"/>
      <c r="DY397" s="338"/>
    </row>
    <row r="398" spans="2:129">
      <c r="B398" s="338"/>
      <c r="C398" s="338"/>
      <c r="D398" s="338"/>
      <c r="E398" s="338"/>
      <c r="F398" s="338"/>
      <c r="G398" s="338"/>
      <c r="CH398" s="338"/>
      <c r="CI398" s="338"/>
      <c r="CJ398" s="338"/>
      <c r="CK398" s="338"/>
      <c r="CL398" s="338"/>
      <c r="CM398" s="338"/>
      <c r="CN398" s="338"/>
      <c r="CO398" s="338"/>
      <c r="CP398" s="338"/>
      <c r="CQ398" s="338"/>
      <c r="CR398" s="338"/>
      <c r="CS398" s="338"/>
      <c r="CT398" s="338"/>
      <c r="CU398" s="338"/>
      <c r="CV398" s="338"/>
      <c r="CW398" s="338"/>
      <c r="CX398" s="338"/>
      <c r="CY398" s="338"/>
      <c r="CZ398" s="338"/>
      <c r="DA398" s="338"/>
      <c r="DB398" s="338"/>
      <c r="DC398" s="338"/>
      <c r="DD398" s="338"/>
      <c r="DE398" s="338"/>
      <c r="DF398" s="338"/>
      <c r="DG398" s="338"/>
      <c r="DH398" s="338"/>
      <c r="DI398" s="338"/>
      <c r="DJ398" s="338"/>
      <c r="DK398" s="338"/>
      <c r="DL398" s="338"/>
      <c r="DM398" s="338"/>
      <c r="DN398" s="338"/>
      <c r="DO398" s="338"/>
      <c r="DP398" s="338"/>
      <c r="DQ398" s="338"/>
      <c r="DR398" s="338"/>
      <c r="DS398" s="338"/>
      <c r="DT398" s="338"/>
      <c r="DU398" s="338"/>
      <c r="DV398" s="338"/>
      <c r="DW398" s="338"/>
      <c r="DX398" s="338"/>
      <c r="DY398" s="338"/>
    </row>
    <row r="399" spans="2:129">
      <c r="B399" s="338"/>
      <c r="C399" s="338"/>
      <c r="D399" s="338"/>
      <c r="E399" s="338"/>
      <c r="F399" s="338"/>
      <c r="G399" s="338"/>
      <c r="CH399" s="338"/>
      <c r="CI399" s="338"/>
      <c r="CJ399" s="338"/>
      <c r="CK399" s="338"/>
      <c r="CL399" s="338"/>
      <c r="CM399" s="338"/>
      <c r="CN399" s="338"/>
      <c r="CO399" s="338"/>
      <c r="CP399" s="338"/>
      <c r="CQ399" s="338"/>
      <c r="CR399" s="338"/>
      <c r="CS399" s="338"/>
      <c r="CT399" s="338"/>
      <c r="CU399" s="338"/>
      <c r="CV399" s="338"/>
      <c r="CW399" s="338"/>
      <c r="CX399" s="338"/>
      <c r="CY399" s="338"/>
      <c r="CZ399" s="338"/>
      <c r="DA399" s="338"/>
      <c r="DB399" s="338"/>
      <c r="DC399" s="338"/>
      <c r="DD399" s="338"/>
      <c r="DE399" s="338"/>
      <c r="DF399" s="338"/>
      <c r="DG399" s="338"/>
      <c r="DH399" s="338"/>
      <c r="DI399" s="338"/>
      <c r="DJ399" s="338"/>
      <c r="DK399" s="338"/>
      <c r="DL399" s="338"/>
      <c r="DM399" s="338"/>
      <c r="DN399" s="338"/>
      <c r="DO399" s="338"/>
      <c r="DP399" s="338"/>
      <c r="DQ399" s="338"/>
      <c r="DR399" s="338"/>
      <c r="DS399" s="338"/>
      <c r="DT399" s="338"/>
      <c r="DU399" s="338"/>
      <c r="DV399" s="338"/>
      <c r="DW399" s="338"/>
      <c r="DX399" s="338"/>
      <c r="DY399" s="338"/>
    </row>
    <row r="400" spans="2:129">
      <c r="B400" s="338"/>
      <c r="C400" s="338"/>
      <c r="D400" s="338"/>
      <c r="E400" s="338"/>
      <c r="F400" s="338"/>
      <c r="G400" s="338"/>
      <c r="CH400" s="338"/>
      <c r="CI400" s="338"/>
      <c r="CJ400" s="338"/>
      <c r="CK400" s="338"/>
      <c r="CL400" s="338"/>
      <c r="CM400" s="338"/>
      <c r="CN400" s="338"/>
      <c r="CO400" s="338"/>
      <c r="CP400" s="338"/>
      <c r="CQ400" s="338"/>
      <c r="CR400" s="338"/>
      <c r="CS400" s="338"/>
      <c r="CT400" s="338"/>
      <c r="CU400" s="338"/>
      <c r="CV400" s="338"/>
      <c r="CW400" s="338"/>
      <c r="CX400" s="338"/>
      <c r="CY400" s="338"/>
      <c r="CZ400" s="338"/>
      <c r="DA400" s="338"/>
      <c r="DB400" s="338"/>
      <c r="DC400" s="338"/>
      <c r="DD400" s="338"/>
      <c r="DE400" s="338"/>
      <c r="DF400" s="338"/>
      <c r="DG400" s="338"/>
      <c r="DH400" s="338"/>
      <c r="DI400" s="338"/>
      <c r="DJ400" s="338"/>
      <c r="DK400" s="338"/>
      <c r="DL400" s="338"/>
      <c r="DM400" s="338"/>
      <c r="DN400" s="338"/>
      <c r="DO400" s="338"/>
      <c r="DP400" s="338"/>
      <c r="DQ400" s="338"/>
      <c r="DR400" s="338"/>
      <c r="DS400" s="338"/>
      <c r="DT400" s="338"/>
      <c r="DU400" s="338"/>
      <c r="DV400" s="338"/>
      <c r="DW400" s="338"/>
      <c r="DX400" s="338"/>
      <c r="DY400" s="338"/>
    </row>
    <row r="401" spans="2:129">
      <c r="B401" s="338"/>
      <c r="C401" s="338"/>
      <c r="D401" s="338"/>
      <c r="E401" s="338"/>
      <c r="F401" s="338"/>
      <c r="G401" s="338"/>
      <c r="CH401" s="338"/>
      <c r="CI401" s="338"/>
      <c r="CJ401" s="338"/>
      <c r="CK401" s="338"/>
      <c r="CL401" s="338"/>
      <c r="CM401" s="338"/>
      <c r="CN401" s="338"/>
      <c r="CO401" s="338"/>
      <c r="CP401" s="338"/>
      <c r="CQ401" s="338"/>
      <c r="CR401" s="338"/>
      <c r="CS401" s="338"/>
      <c r="CT401" s="338"/>
      <c r="CU401" s="338"/>
      <c r="CV401" s="338"/>
      <c r="CW401" s="338"/>
      <c r="CX401" s="338"/>
      <c r="CY401" s="338"/>
      <c r="CZ401" s="338"/>
      <c r="DA401" s="338"/>
      <c r="DB401" s="338"/>
      <c r="DC401" s="338"/>
      <c r="DD401" s="338"/>
      <c r="DE401" s="338"/>
      <c r="DF401" s="338"/>
      <c r="DG401" s="338"/>
      <c r="DH401" s="338"/>
      <c r="DI401" s="338"/>
      <c r="DJ401" s="338"/>
      <c r="DK401" s="338"/>
      <c r="DL401" s="338"/>
      <c r="DM401" s="338"/>
      <c r="DN401" s="338"/>
      <c r="DO401" s="338"/>
      <c r="DP401" s="338"/>
      <c r="DQ401" s="338"/>
      <c r="DR401" s="338"/>
      <c r="DS401" s="338"/>
      <c r="DT401" s="338"/>
      <c r="DU401" s="338"/>
      <c r="DV401" s="338"/>
      <c r="DW401" s="338"/>
      <c r="DX401" s="338"/>
      <c r="DY401" s="338"/>
    </row>
    <row r="402" spans="2:129">
      <c r="B402" s="338"/>
      <c r="C402" s="338"/>
      <c r="D402" s="338"/>
      <c r="E402" s="338"/>
      <c r="F402" s="338"/>
      <c r="G402" s="338"/>
      <c r="CH402" s="338"/>
      <c r="CI402" s="338"/>
      <c r="CJ402" s="338"/>
      <c r="CK402" s="338"/>
      <c r="CL402" s="338"/>
      <c r="CM402" s="338"/>
      <c r="CN402" s="338"/>
      <c r="CO402" s="338"/>
      <c r="CP402" s="338"/>
      <c r="CQ402" s="338"/>
      <c r="CR402" s="338"/>
      <c r="CS402" s="338"/>
      <c r="CT402" s="338"/>
      <c r="CU402" s="338"/>
      <c r="CV402" s="338"/>
      <c r="CW402" s="338"/>
      <c r="CX402" s="338"/>
      <c r="CY402" s="338"/>
      <c r="CZ402" s="338"/>
      <c r="DA402" s="338"/>
      <c r="DB402" s="338"/>
      <c r="DC402" s="338"/>
      <c r="DD402" s="338"/>
      <c r="DE402" s="338"/>
      <c r="DF402" s="338"/>
      <c r="DG402" s="338"/>
      <c r="DH402" s="338"/>
      <c r="DI402" s="338"/>
      <c r="DJ402" s="338"/>
      <c r="DK402" s="338"/>
      <c r="DL402" s="338"/>
      <c r="DM402" s="338"/>
      <c r="DN402" s="338"/>
      <c r="DO402" s="338"/>
      <c r="DP402" s="338"/>
      <c r="DQ402" s="338"/>
      <c r="DR402" s="338"/>
      <c r="DS402" s="338"/>
      <c r="DT402" s="338"/>
      <c r="DU402" s="338"/>
      <c r="DV402" s="338"/>
      <c r="DW402" s="338"/>
      <c r="DX402" s="338"/>
      <c r="DY402" s="338"/>
    </row>
    <row r="403" spans="2:129">
      <c r="B403" s="338"/>
      <c r="C403" s="338"/>
      <c r="D403" s="338"/>
      <c r="E403" s="338"/>
      <c r="F403" s="338"/>
      <c r="G403" s="338"/>
      <c r="CH403" s="338"/>
      <c r="CI403" s="338"/>
      <c r="CJ403" s="338"/>
      <c r="CK403" s="338"/>
      <c r="CL403" s="338"/>
      <c r="CM403" s="338"/>
      <c r="CN403" s="338"/>
      <c r="CO403" s="338"/>
      <c r="CP403" s="338"/>
      <c r="CQ403" s="338"/>
      <c r="CR403" s="338"/>
      <c r="CS403" s="338"/>
      <c r="CT403" s="338"/>
      <c r="CU403" s="338"/>
      <c r="CV403" s="338"/>
      <c r="CW403" s="338"/>
      <c r="CX403" s="338"/>
      <c r="CY403" s="338"/>
      <c r="CZ403" s="338"/>
      <c r="DA403" s="338"/>
      <c r="DB403" s="338"/>
      <c r="DC403" s="338"/>
      <c r="DD403" s="338"/>
      <c r="DE403" s="338"/>
      <c r="DF403" s="338"/>
      <c r="DG403" s="338"/>
      <c r="DH403" s="338"/>
      <c r="DI403" s="338"/>
      <c r="DJ403" s="338"/>
      <c r="DK403" s="338"/>
      <c r="DL403" s="338"/>
      <c r="DM403" s="338"/>
      <c r="DN403" s="338"/>
      <c r="DO403" s="338"/>
      <c r="DP403" s="338"/>
      <c r="DQ403" s="338"/>
      <c r="DR403" s="338"/>
      <c r="DS403" s="338"/>
      <c r="DT403" s="338"/>
      <c r="DU403" s="338"/>
      <c r="DV403" s="338"/>
      <c r="DW403" s="338"/>
      <c r="DX403" s="338"/>
      <c r="DY403" s="338"/>
    </row>
    <row r="404" spans="2:129">
      <c r="B404" s="338"/>
      <c r="C404" s="338"/>
      <c r="D404" s="338"/>
      <c r="E404" s="338"/>
      <c r="F404" s="338"/>
      <c r="G404" s="338"/>
      <c r="CH404" s="338"/>
      <c r="CI404" s="338"/>
      <c r="CJ404" s="338"/>
      <c r="CK404" s="338"/>
      <c r="CL404" s="338"/>
      <c r="CM404" s="338"/>
      <c r="CN404" s="338"/>
      <c r="CO404" s="338"/>
      <c r="CP404" s="338"/>
      <c r="CQ404" s="338"/>
      <c r="CR404" s="338"/>
      <c r="CS404" s="338"/>
      <c r="CT404" s="338"/>
      <c r="CU404" s="338"/>
      <c r="CV404" s="338"/>
      <c r="CW404" s="338"/>
      <c r="CX404" s="338"/>
      <c r="CY404" s="338"/>
      <c r="CZ404" s="338"/>
      <c r="DA404" s="338"/>
      <c r="DB404" s="338"/>
      <c r="DC404" s="338"/>
      <c r="DD404" s="338"/>
      <c r="DE404" s="338"/>
      <c r="DF404" s="338"/>
      <c r="DG404" s="338"/>
      <c r="DH404" s="338"/>
      <c r="DI404" s="338"/>
      <c r="DJ404" s="338"/>
      <c r="DK404" s="338"/>
      <c r="DL404" s="338"/>
      <c r="DM404" s="338"/>
      <c r="DN404" s="338"/>
      <c r="DO404" s="338"/>
      <c r="DP404" s="338"/>
      <c r="DQ404" s="338"/>
      <c r="DR404" s="338"/>
      <c r="DS404" s="338"/>
      <c r="DT404" s="338"/>
      <c r="DU404" s="338"/>
      <c r="DV404" s="338"/>
      <c r="DW404" s="338"/>
      <c r="DX404" s="338"/>
      <c r="DY404" s="338"/>
    </row>
    <row r="405" spans="2:129">
      <c r="B405" s="338"/>
      <c r="C405" s="338"/>
      <c r="D405" s="338"/>
      <c r="E405" s="338"/>
      <c r="F405" s="338"/>
      <c r="G405" s="338"/>
      <c r="CH405" s="338"/>
      <c r="CI405" s="338"/>
      <c r="CJ405" s="338"/>
      <c r="CK405" s="338"/>
      <c r="CL405" s="338"/>
      <c r="CM405" s="338"/>
      <c r="CN405" s="338"/>
      <c r="CO405" s="338"/>
      <c r="CP405" s="338"/>
      <c r="CQ405" s="338"/>
      <c r="CR405" s="338"/>
      <c r="CS405" s="338"/>
      <c r="CT405" s="338"/>
      <c r="CU405" s="338"/>
      <c r="CV405" s="338"/>
      <c r="CW405" s="338"/>
      <c r="CX405" s="338"/>
      <c r="CY405" s="338"/>
      <c r="CZ405" s="338"/>
      <c r="DA405" s="338"/>
      <c r="DB405" s="338"/>
      <c r="DC405" s="338"/>
      <c r="DD405" s="338"/>
      <c r="DE405" s="338"/>
      <c r="DF405" s="338"/>
      <c r="DG405" s="338"/>
      <c r="DH405" s="338"/>
      <c r="DI405" s="338"/>
      <c r="DJ405" s="338"/>
      <c r="DK405" s="338"/>
      <c r="DL405" s="338"/>
      <c r="DM405" s="338"/>
      <c r="DN405" s="338"/>
      <c r="DO405" s="338"/>
      <c r="DP405" s="338"/>
      <c r="DQ405" s="338"/>
      <c r="DR405" s="338"/>
      <c r="DS405" s="338"/>
      <c r="DT405" s="338"/>
      <c r="DU405" s="338"/>
      <c r="DV405" s="338"/>
      <c r="DW405" s="338"/>
      <c r="DX405" s="338"/>
      <c r="DY405" s="338"/>
    </row>
    <row r="406" spans="2:129">
      <c r="B406" s="338"/>
      <c r="C406" s="338"/>
      <c r="D406" s="338"/>
      <c r="E406" s="338"/>
      <c r="F406" s="338"/>
      <c r="G406" s="338"/>
      <c r="CH406" s="338"/>
      <c r="CI406" s="338"/>
      <c r="CJ406" s="338"/>
      <c r="CK406" s="338"/>
      <c r="CL406" s="338"/>
      <c r="CM406" s="338"/>
      <c r="CN406" s="338"/>
      <c r="CO406" s="338"/>
      <c r="CP406" s="338"/>
      <c r="CQ406" s="338"/>
      <c r="CR406" s="338"/>
      <c r="CS406" s="338"/>
      <c r="CT406" s="338"/>
      <c r="CU406" s="338"/>
      <c r="CV406" s="338"/>
      <c r="CW406" s="338"/>
      <c r="CX406" s="338"/>
      <c r="CY406" s="338"/>
      <c r="CZ406" s="338"/>
      <c r="DA406" s="338"/>
      <c r="DB406" s="338"/>
      <c r="DC406" s="338"/>
      <c r="DD406" s="338"/>
      <c r="DE406" s="338"/>
      <c r="DF406" s="338"/>
      <c r="DG406" s="338"/>
      <c r="DH406" s="338"/>
      <c r="DI406" s="338"/>
      <c r="DJ406" s="338"/>
      <c r="DK406" s="338"/>
      <c r="DL406" s="338"/>
      <c r="DM406" s="338"/>
      <c r="DN406" s="338"/>
      <c r="DO406" s="338"/>
      <c r="DP406" s="338"/>
      <c r="DQ406" s="338"/>
      <c r="DR406" s="338"/>
      <c r="DS406" s="338"/>
      <c r="DT406" s="338"/>
      <c r="DU406" s="338"/>
      <c r="DV406" s="338"/>
      <c r="DW406" s="338"/>
      <c r="DX406" s="338"/>
      <c r="DY406" s="338"/>
    </row>
    <row r="407" spans="2:129">
      <c r="B407" s="338"/>
      <c r="C407" s="338"/>
      <c r="D407" s="338"/>
      <c r="E407" s="338"/>
      <c r="F407" s="338"/>
      <c r="G407" s="338"/>
      <c r="CH407" s="338"/>
      <c r="CI407" s="338"/>
      <c r="CJ407" s="338"/>
      <c r="CK407" s="338"/>
      <c r="CL407" s="338"/>
      <c r="CM407" s="338"/>
      <c r="CN407" s="338"/>
      <c r="CO407" s="338"/>
      <c r="CP407" s="338"/>
      <c r="CQ407" s="338"/>
      <c r="CR407" s="338"/>
      <c r="CS407" s="338"/>
      <c r="CT407" s="338"/>
      <c r="CU407" s="338"/>
      <c r="CV407" s="338"/>
      <c r="CW407" s="338"/>
      <c r="CX407" s="338"/>
      <c r="CY407" s="338"/>
      <c r="CZ407" s="338"/>
      <c r="DA407" s="338"/>
      <c r="DB407" s="338"/>
      <c r="DC407" s="338"/>
      <c r="DD407" s="338"/>
      <c r="DE407" s="338"/>
      <c r="DF407" s="338"/>
      <c r="DG407" s="338"/>
      <c r="DH407" s="338"/>
      <c r="DI407" s="338"/>
      <c r="DJ407" s="338"/>
      <c r="DK407" s="338"/>
      <c r="DL407" s="338"/>
      <c r="DM407" s="338"/>
      <c r="DN407" s="338"/>
      <c r="DO407" s="338"/>
      <c r="DP407" s="338"/>
      <c r="DQ407" s="338"/>
      <c r="DR407" s="338"/>
      <c r="DS407" s="338"/>
      <c r="DT407" s="338"/>
      <c r="DU407" s="338"/>
      <c r="DV407" s="338"/>
      <c r="DW407" s="338"/>
      <c r="DX407" s="338"/>
      <c r="DY407" s="338"/>
    </row>
    <row r="408" spans="2:129">
      <c r="B408" s="338"/>
      <c r="C408" s="338"/>
      <c r="D408" s="338"/>
      <c r="E408" s="338"/>
      <c r="F408" s="338"/>
      <c r="G408" s="338"/>
      <c r="CH408" s="338"/>
      <c r="CI408" s="338"/>
      <c r="CJ408" s="338"/>
      <c r="CK408" s="338"/>
      <c r="CL408" s="338"/>
      <c r="CM408" s="338"/>
      <c r="CN408" s="338"/>
      <c r="CO408" s="338"/>
      <c r="CP408" s="338"/>
      <c r="CQ408" s="338"/>
      <c r="CR408" s="338"/>
      <c r="CS408" s="338"/>
      <c r="CT408" s="338"/>
      <c r="CU408" s="338"/>
      <c r="CV408" s="338"/>
      <c r="CW408" s="338"/>
      <c r="CX408" s="338"/>
      <c r="CY408" s="338"/>
      <c r="CZ408" s="338"/>
      <c r="DA408" s="338"/>
      <c r="DB408" s="338"/>
      <c r="DC408" s="338"/>
      <c r="DD408" s="338"/>
      <c r="DE408" s="338"/>
      <c r="DF408" s="338"/>
      <c r="DG408" s="338"/>
      <c r="DH408" s="338"/>
      <c r="DI408" s="338"/>
      <c r="DJ408" s="338"/>
      <c r="DK408" s="338"/>
      <c r="DL408" s="338"/>
      <c r="DM408" s="338"/>
      <c r="DN408" s="338"/>
      <c r="DO408" s="338"/>
      <c r="DP408" s="338"/>
      <c r="DQ408" s="338"/>
      <c r="DR408" s="338"/>
      <c r="DS408" s="338"/>
      <c r="DT408" s="338"/>
      <c r="DU408" s="338"/>
      <c r="DV408" s="338"/>
      <c r="DW408" s="338"/>
      <c r="DX408" s="338"/>
      <c r="DY408" s="338"/>
    </row>
    <row r="409" spans="2:129">
      <c r="B409" s="338"/>
      <c r="C409" s="338"/>
      <c r="D409" s="338"/>
      <c r="E409" s="338"/>
      <c r="F409" s="338"/>
      <c r="G409" s="338"/>
      <c r="CH409" s="338"/>
      <c r="CI409" s="338"/>
      <c r="CJ409" s="338"/>
      <c r="CK409" s="338"/>
      <c r="CL409" s="338"/>
      <c r="CM409" s="338"/>
      <c r="CN409" s="338"/>
      <c r="CO409" s="338"/>
      <c r="CP409" s="338"/>
      <c r="CQ409" s="338"/>
      <c r="CR409" s="338"/>
      <c r="CS409" s="338"/>
      <c r="CT409" s="338"/>
      <c r="CU409" s="338"/>
      <c r="CV409" s="338"/>
      <c r="CW409" s="338"/>
      <c r="CX409" s="338"/>
      <c r="CY409" s="338"/>
      <c r="CZ409" s="338"/>
      <c r="DA409" s="338"/>
      <c r="DB409" s="338"/>
      <c r="DC409" s="338"/>
      <c r="DD409" s="338"/>
      <c r="DE409" s="338"/>
      <c r="DF409" s="338"/>
      <c r="DG409" s="338"/>
      <c r="DH409" s="338"/>
      <c r="DI409" s="338"/>
      <c r="DJ409" s="338"/>
      <c r="DK409" s="338"/>
      <c r="DL409" s="338"/>
      <c r="DM409" s="338"/>
      <c r="DN409" s="338"/>
      <c r="DO409" s="338"/>
      <c r="DP409" s="338"/>
      <c r="DQ409" s="338"/>
      <c r="DR409" s="338"/>
      <c r="DS409" s="338"/>
      <c r="DT409" s="338"/>
      <c r="DU409" s="338"/>
      <c r="DV409" s="338"/>
      <c r="DW409" s="338"/>
      <c r="DX409" s="338"/>
      <c r="DY409" s="338"/>
    </row>
    <row r="410" spans="2:129">
      <c r="B410" s="338"/>
      <c r="C410" s="338"/>
      <c r="D410" s="338"/>
      <c r="E410" s="338"/>
      <c r="F410" s="338"/>
      <c r="G410" s="338"/>
      <c r="CH410" s="338"/>
      <c r="CI410" s="338"/>
      <c r="CJ410" s="338"/>
      <c r="CK410" s="338"/>
      <c r="CL410" s="338"/>
      <c r="CM410" s="338"/>
      <c r="CN410" s="338"/>
      <c r="CO410" s="338"/>
      <c r="CP410" s="338"/>
      <c r="CQ410" s="338"/>
      <c r="CR410" s="338"/>
      <c r="CS410" s="338"/>
      <c r="CT410" s="338"/>
      <c r="CU410" s="338"/>
      <c r="CV410" s="338"/>
      <c r="CW410" s="338"/>
      <c r="CX410" s="338"/>
      <c r="CY410" s="338"/>
      <c r="CZ410" s="338"/>
      <c r="DA410" s="338"/>
      <c r="DB410" s="338"/>
      <c r="DC410" s="338"/>
      <c r="DD410" s="338"/>
      <c r="DE410" s="338"/>
      <c r="DF410" s="338"/>
      <c r="DG410" s="338"/>
      <c r="DH410" s="338"/>
      <c r="DI410" s="338"/>
      <c r="DJ410" s="338"/>
      <c r="DK410" s="338"/>
      <c r="DL410" s="338"/>
      <c r="DM410" s="338"/>
      <c r="DN410" s="338"/>
      <c r="DO410" s="338"/>
      <c r="DP410" s="338"/>
      <c r="DQ410" s="338"/>
      <c r="DR410" s="338"/>
      <c r="DS410" s="338"/>
      <c r="DT410" s="338"/>
      <c r="DU410" s="338"/>
      <c r="DV410" s="338"/>
      <c r="DW410" s="338"/>
      <c r="DX410" s="338"/>
      <c r="DY410" s="338"/>
    </row>
    <row r="411" spans="2:129">
      <c r="B411" s="338"/>
      <c r="C411" s="338"/>
      <c r="D411" s="338"/>
      <c r="E411" s="338"/>
      <c r="F411" s="338"/>
      <c r="G411" s="338"/>
      <c r="CH411" s="338"/>
      <c r="CI411" s="338"/>
      <c r="CJ411" s="338"/>
      <c r="CK411" s="338"/>
      <c r="CL411" s="338"/>
      <c r="CM411" s="338"/>
      <c r="CN411" s="338"/>
      <c r="CO411" s="338"/>
      <c r="CP411" s="338"/>
      <c r="CQ411" s="338"/>
      <c r="CR411" s="338"/>
      <c r="CS411" s="338"/>
      <c r="CT411" s="338"/>
      <c r="CU411" s="338"/>
      <c r="CV411" s="338"/>
      <c r="CW411" s="338"/>
      <c r="CX411" s="338"/>
      <c r="CY411" s="338"/>
      <c r="CZ411" s="338"/>
      <c r="DA411" s="338"/>
      <c r="DB411" s="338"/>
      <c r="DC411" s="338"/>
      <c r="DD411" s="338"/>
      <c r="DE411" s="338"/>
      <c r="DF411" s="338"/>
      <c r="DG411" s="338"/>
      <c r="DH411" s="338"/>
      <c r="DI411" s="338"/>
      <c r="DJ411" s="338"/>
      <c r="DK411" s="338"/>
      <c r="DL411" s="338"/>
      <c r="DM411" s="338"/>
      <c r="DN411" s="338"/>
      <c r="DO411" s="338"/>
      <c r="DP411" s="338"/>
      <c r="DQ411" s="338"/>
      <c r="DR411" s="338"/>
      <c r="DS411" s="338"/>
      <c r="DT411" s="338"/>
      <c r="DU411" s="338"/>
      <c r="DV411" s="338"/>
      <c r="DW411" s="338"/>
      <c r="DX411" s="338"/>
      <c r="DY411" s="338"/>
    </row>
    <row r="412" spans="2:129">
      <c r="B412" s="338"/>
      <c r="C412" s="338"/>
      <c r="D412" s="338"/>
      <c r="E412" s="338"/>
      <c r="F412" s="338"/>
      <c r="G412" s="338"/>
      <c r="CH412" s="338"/>
      <c r="CI412" s="338"/>
      <c r="CJ412" s="338"/>
      <c r="CK412" s="338"/>
      <c r="CL412" s="338"/>
      <c r="CM412" s="338"/>
      <c r="CN412" s="338"/>
      <c r="CO412" s="338"/>
      <c r="CP412" s="338"/>
      <c r="CQ412" s="338"/>
      <c r="CR412" s="338"/>
      <c r="CS412" s="338"/>
      <c r="CT412" s="338"/>
      <c r="CU412" s="338"/>
      <c r="CV412" s="338"/>
      <c r="CW412" s="338"/>
      <c r="CX412" s="338"/>
      <c r="CY412" s="338"/>
      <c r="CZ412" s="338"/>
      <c r="DA412" s="338"/>
      <c r="DB412" s="338"/>
      <c r="DC412" s="338"/>
      <c r="DD412" s="338"/>
      <c r="DE412" s="338"/>
      <c r="DF412" s="338"/>
      <c r="DG412" s="338"/>
      <c r="DH412" s="338"/>
      <c r="DI412" s="338"/>
      <c r="DJ412" s="338"/>
      <c r="DK412" s="338"/>
      <c r="DL412" s="338"/>
      <c r="DM412" s="338"/>
      <c r="DN412" s="338"/>
      <c r="DO412" s="338"/>
      <c r="DP412" s="338"/>
      <c r="DQ412" s="338"/>
      <c r="DR412" s="338"/>
      <c r="DS412" s="338"/>
      <c r="DT412" s="338"/>
      <c r="DU412" s="338"/>
      <c r="DV412" s="338"/>
      <c r="DW412" s="338"/>
      <c r="DX412" s="338"/>
      <c r="DY412" s="338"/>
    </row>
    <row r="413" spans="2:129">
      <c r="B413" s="338"/>
      <c r="C413" s="338"/>
      <c r="D413" s="338"/>
      <c r="E413" s="338"/>
      <c r="F413" s="338"/>
      <c r="G413" s="338"/>
      <c r="CH413" s="338"/>
      <c r="CI413" s="338"/>
      <c r="CJ413" s="338"/>
      <c r="CK413" s="338"/>
      <c r="CL413" s="338"/>
      <c r="CM413" s="338"/>
      <c r="CN413" s="338"/>
      <c r="CO413" s="338"/>
      <c r="CP413" s="338"/>
      <c r="CQ413" s="338"/>
      <c r="CR413" s="338"/>
      <c r="CS413" s="338"/>
      <c r="CT413" s="338"/>
      <c r="CU413" s="338"/>
      <c r="CV413" s="338"/>
      <c r="CW413" s="338"/>
      <c r="CX413" s="338"/>
      <c r="CY413" s="338"/>
      <c r="CZ413" s="338"/>
      <c r="DA413" s="338"/>
      <c r="DB413" s="338"/>
      <c r="DC413" s="338"/>
      <c r="DD413" s="338"/>
      <c r="DE413" s="338"/>
      <c r="DF413" s="338"/>
      <c r="DG413" s="338"/>
      <c r="DH413" s="338"/>
      <c r="DI413" s="338"/>
      <c r="DJ413" s="338"/>
      <c r="DK413" s="338"/>
      <c r="DL413" s="338"/>
      <c r="DM413" s="338"/>
      <c r="DN413" s="338"/>
      <c r="DO413" s="338"/>
      <c r="DP413" s="338"/>
      <c r="DQ413" s="338"/>
      <c r="DR413" s="338"/>
      <c r="DS413" s="338"/>
      <c r="DT413" s="338"/>
      <c r="DU413" s="338"/>
      <c r="DV413" s="338"/>
      <c r="DW413" s="338"/>
      <c r="DX413" s="338"/>
      <c r="DY413" s="338"/>
    </row>
    <row r="414" spans="2:129">
      <c r="B414" s="338"/>
      <c r="C414" s="338"/>
      <c r="D414" s="338"/>
      <c r="E414" s="338"/>
      <c r="F414" s="338"/>
      <c r="G414" s="338"/>
      <c r="CH414" s="338"/>
      <c r="CI414" s="338"/>
      <c r="CJ414" s="338"/>
      <c r="CK414" s="338"/>
      <c r="CL414" s="338"/>
      <c r="CM414" s="338"/>
      <c r="CN414" s="338"/>
      <c r="CO414" s="338"/>
      <c r="CP414" s="338"/>
      <c r="CQ414" s="338"/>
      <c r="CR414" s="338"/>
      <c r="CS414" s="338"/>
      <c r="CT414" s="338"/>
      <c r="CU414" s="338"/>
      <c r="CV414" s="338"/>
      <c r="CW414" s="338"/>
      <c r="CX414" s="338"/>
      <c r="CY414" s="338"/>
      <c r="CZ414" s="338"/>
      <c r="DA414" s="338"/>
      <c r="DB414" s="338"/>
      <c r="DC414" s="338"/>
      <c r="DD414" s="338"/>
      <c r="DE414" s="338"/>
      <c r="DF414" s="338"/>
      <c r="DG414" s="338"/>
      <c r="DH414" s="338"/>
      <c r="DI414" s="338"/>
      <c r="DJ414" s="338"/>
      <c r="DK414" s="338"/>
      <c r="DL414" s="338"/>
      <c r="DM414" s="338"/>
      <c r="DN414" s="338"/>
      <c r="DO414" s="338"/>
      <c r="DP414" s="338"/>
      <c r="DQ414" s="338"/>
      <c r="DR414" s="338"/>
      <c r="DS414" s="338"/>
      <c r="DT414" s="338"/>
      <c r="DU414" s="338"/>
      <c r="DV414" s="338"/>
      <c r="DW414" s="338"/>
      <c r="DX414" s="338"/>
      <c r="DY414" s="338"/>
    </row>
    <row r="415" spans="2:129">
      <c r="B415" s="338"/>
      <c r="C415" s="338"/>
      <c r="D415" s="338"/>
      <c r="E415" s="338"/>
      <c r="F415" s="338"/>
      <c r="G415" s="338"/>
      <c r="CH415" s="338"/>
      <c r="CI415" s="338"/>
      <c r="CJ415" s="338"/>
      <c r="CK415" s="338"/>
      <c r="CL415" s="338"/>
      <c r="CM415" s="338"/>
      <c r="CN415" s="338"/>
      <c r="CO415" s="338"/>
      <c r="CP415" s="338"/>
      <c r="CQ415" s="338"/>
      <c r="CR415" s="338"/>
      <c r="CS415" s="338"/>
      <c r="CT415" s="338"/>
      <c r="CU415" s="338"/>
      <c r="CV415" s="338"/>
      <c r="CW415" s="338"/>
      <c r="CX415" s="338"/>
      <c r="CY415" s="338"/>
      <c r="CZ415" s="338"/>
      <c r="DA415" s="338"/>
      <c r="DB415" s="338"/>
      <c r="DC415" s="338"/>
      <c r="DD415" s="338"/>
      <c r="DE415" s="338"/>
      <c r="DF415" s="338"/>
      <c r="DG415" s="338"/>
      <c r="DH415" s="338"/>
      <c r="DI415" s="338"/>
      <c r="DJ415" s="338"/>
      <c r="DK415" s="338"/>
      <c r="DL415" s="338"/>
      <c r="DM415" s="338"/>
      <c r="DN415" s="338"/>
      <c r="DO415" s="338"/>
      <c r="DP415" s="338"/>
      <c r="DQ415" s="338"/>
      <c r="DR415" s="338"/>
      <c r="DS415" s="338"/>
      <c r="DT415" s="338"/>
      <c r="DU415" s="338"/>
      <c r="DV415" s="338"/>
      <c r="DW415" s="338"/>
      <c r="DX415" s="338"/>
      <c r="DY415" s="338"/>
    </row>
    <row r="416" spans="2:129">
      <c r="B416" s="338"/>
      <c r="C416" s="338"/>
      <c r="D416" s="338"/>
      <c r="E416" s="338"/>
      <c r="F416" s="338"/>
      <c r="G416" s="338"/>
      <c r="CH416" s="338"/>
      <c r="CI416" s="338"/>
      <c r="CJ416" s="338"/>
      <c r="CK416" s="338"/>
      <c r="CL416" s="338"/>
      <c r="CM416" s="338"/>
      <c r="CN416" s="338"/>
      <c r="CO416" s="338"/>
      <c r="CP416" s="338"/>
      <c r="CQ416" s="338"/>
      <c r="CR416" s="338"/>
      <c r="CS416" s="338"/>
      <c r="CT416" s="338"/>
      <c r="CU416" s="338"/>
      <c r="CV416" s="338"/>
      <c r="CW416" s="338"/>
      <c r="CX416" s="338"/>
      <c r="CY416" s="338"/>
      <c r="CZ416" s="338"/>
      <c r="DA416" s="338"/>
      <c r="DB416" s="338"/>
      <c r="DC416" s="338"/>
      <c r="DD416" s="338"/>
      <c r="DE416" s="338"/>
      <c r="DF416" s="338"/>
      <c r="DG416" s="338"/>
      <c r="DH416" s="338"/>
      <c r="DI416" s="338"/>
      <c r="DJ416" s="338"/>
      <c r="DK416" s="338"/>
      <c r="DL416" s="338"/>
      <c r="DM416" s="338"/>
      <c r="DN416" s="338"/>
      <c r="DO416" s="338"/>
      <c r="DP416" s="338"/>
      <c r="DQ416" s="338"/>
      <c r="DR416" s="338"/>
      <c r="DS416" s="338"/>
      <c r="DT416" s="338"/>
      <c r="DU416" s="338"/>
      <c r="DV416" s="338"/>
      <c r="DW416" s="338"/>
      <c r="DX416" s="338"/>
      <c r="DY416" s="338"/>
    </row>
    <row r="417" spans="2:129">
      <c r="B417" s="338"/>
      <c r="C417" s="338"/>
      <c r="D417" s="338"/>
      <c r="E417" s="338"/>
      <c r="F417" s="338"/>
      <c r="G417" s="338"/>
      <c r="CH417" s="338"/>
      <c r="CI417" s="338"/>
      <c r="CJ417" s="338"/>
      <c r="CK417" s="338"/>
      <c r="CL417" s="338"/>
      <c r="CM417" s="338"/>
      <c r="CN417" s="338"/>
      <c r="CO417" s="338"/>
      <c r="CP417" s="338"/>
      <c r="CQ417" s="338"/>
      <c r="CR417" s="338"/>
      <c r="CS417" s="338"/>
      <c r="CT417" s="338"/>
      <c r="CU417" s="338"/>
      <c r="CV417" s="338"/>
      <c r="CW417" s="338"/>
      <c r="CX417" s="338"/>
      <c r="CY417" s="338"/>
      <c r="CZ417" s="338"/>
      <c r="DA417" s="338"/>
      <c r="DB417" s="338"/>
      <c r="DC417" s="338"/>
      <c r="DD417" s="338"/>
      <c r="DE417" s="338"/>
      <c r="DF417" s="338"/>
      <c r="DG417" s="338"/>
      <c r="DH417" s="338"/>
      <c r="DI417" s="338"/>
      <c r="DJ417" s="338"/>
      <c r="DK417" s="338"/>
      <c r="DL417" s="338"/>
      <c r="DM417" s="338"/>
      <c r="DN417" s="338"/>
      <c r="DO417" s="338"/>
      <c r="DP417" s="338"/>
      <c r="DQ417" s="338"/>
      <c r="DR417" s="338"/>
      <c r="DS417" s="338"/>
      <c r="DT417" s="338"/>
      <c r="DU417" s="338"/>
      <c r="DV417" s="338"/>
      <c r="DW417" s="338"/>
      <c r="DX417" s="338"/>
      <c r="DY417" s="338"/>
    </row>
    <row r="418" spans="2:129">
      <c r="B418" s="338"/>
      <c r="C418" s="338"/>
      <c r="D418" s="338"/>
      <c r="E418" s="338"/>
      <c r="F418" s="338"/>
      <c r="G418" s="338"/>
      <c r="CH418" s="338"/>
      <c r="CI418" s="338"/>
      <c r="CJ418" s="338"/>
      <c r="CK418" s="338"/>
      <c r="CL418" s="338"/>
      <c r="CM418" s="338"/>
      <c r="CN418" s="338"/>
      <c r="CO418" s="338"/>
      <c r="CP418" s="338"/>
      <c r="CQ418" s="338"/>
      <c r="CR418" s="338"/>
      <c r="CS418" s="338"/>
      <c r="CT418" s="338"/>
      <c r="CU418" s="338"/>
      <c r="CV418" s="338"/>
      <c r="CW418" s="338"/>
      <c r="CX418" s="338"/>
      <c r="CY418" s="338"/>
      <c r="CZ418" s="338"/>
      <c r="DA418" s="338"/>
      <c r="DB418" s="338"/>
      <c r="DC418" s="338"/>
      <c r="DD418" s="338"/>
      <c r="DE418" s="338"/>
      <c r="DF418" s="338"/>
      <c r="DG418" s="338"/>
      <c r="DH418" s="338"/>
      <c r="DI418" s="338"/>
      <c r="DJ418" s="338"/>
      <c r="DK418" s="338"/>
      <c r="DL418" s="338"/>
      <c r="DM418" s="338"/>
      <c r="DN418" s="338"/>
      <c r="DO418" s="338"/>
      <c r="DP418" s="338"/>
      <c r="DQ418" s="338"/>
      <c r="DR418" s="338"/>
      <c r="DS418" s="338"/>
      <c r="DT418" s="338"/>
      <c r="DU418" s="338"/>
      <c r="DV418" s="338"/>
      <c r="DW418" s="338"/>
      <c r="DX418" s="338"/>
      <c r="DY418" s="338"/>
    </row>
    <row r="419" spans="2:129">
      <c r="B419" s="338"/>
      <c r="C419" s="338"/>
      <c r="D419" s="338"/>
      <c r="E419" s="338"/>
      <c r="F419" s="338"/>
      <c r="G419" s="338"/>
      <c r="CH419" s="338"/>
      <c r="CI419" s="338"/>
      <c r="CJ419" s="338"/>
      <c r="CK419" s="338"/>
      <c r="CL419" s="338"/>
      <c r="CM419" s="338"/>
      <c r="CN419" s="338"/>
      <c r="CO419" s="338"/>
      <c r="CP419" s="338"/>
      <c r="CQ419" s="338"/>
      <c r="CR419" s="338"/>
      <c r="CS419" s="338"/>
      <c r="CT419" s="338"/>
      <c r="CU419" s="338"/>
      <c r="CV419" s="338"/>
      <c r="CW419" s="338"/>
      <c r="CX419" s="338"/>
      <c r="CY419" s="338"/>
      <c r="CZ419" s="338"/>
      <c r="DA419" s="338"/>
      <c r="DB419" s="338"/>
      <c r="DC419" s="338"/>
      <c r="DD419" s="338"/>
      <c r="DE419" s="338"/>
      <c r="DF419" s="338"/>
      <c r="DG419" s="338"/>
      <c r="DH419" s="338"/>
      <c r="DI419" s="338"/>
      <c r="DJ419" s="338"/>
      <c r="DK419" s="338"/>
      <c r="DL419" s="338"/>
      <c r="DM419" s="338"/>
      <c r="DN419" s="338"/>
      <c r="DO419" s="338"/>
      <c r="DP419" s="338"/>
      <c r="DQ419" s="338"/>
      <c r="DR419" s="338"/>
      <c r="DS419" s="338"/>
      <c r="DT419" s="338"/>
      <c r="DU419" s="338"/>
      <c r="DV419" s="338"/>
      <c r="DW419" s="338"/>
      <c r="DX419" s="338"/>
      <c r="DY419" s="338"/>
    </row>
    <row r="420" spans="2:129">
      <c r="B420" s="338"/>
      <c r="C420" s="338"/>
      <c r="D420" s="338"/>
      <c r="E420" s="338"/>
      <c r="F420" s="338"/>
      <c r="G420" s="338"/>
      <c r="CH420" s="338"/>
      <c r="CI420" s="338"/>
      <c r="CJ420" s="338"/>
      <c r="CK420" s="338"/>
      <c r="CL420" s="338"/>
      <c r="CM420" s="338"/>
      <c r="CN420" s="338"/>
      <c r="CO420" s="338"/>
      <c r="CP420" s="338"/>
      <c r="CQ420" s="338"/>
      <c r="CR420" s="338"/>
      <c r="CS420" s="338"/>
      <c r="CT420" s="338"/>
      <c r="CU420" s="338"/>
      <c r="CV420" s="338"/>
      <c r="CW420" s="338"/>
      <c r="CX420" s="338"/>
      <c r="CY420" s="338"/>
      <c r="CZ420" s="338"/>
      <c r="DA420" s="338"/>
      <c r="DB420" s="338"/>
      <c r="DC420" s="338"/>
      <c r="DD420" s="338"/>
      <c r="DE420" s="338"/>
      <c r="DF420" s="338"/>
      <c r="DG420" s="338"/>
      <c r="DH420" s="338"/>
      <c r="DI420" s="338"/>
      <c r="DJ420" s="338"/>
      <c r="DK420" s="338"/>
      <c r="DL420" s="338"/>
      <c r="DM420" s="338"/>
      <c r="DN420" s="338"/>
      <c r="DO420" s="338"/>
      <c r="DP420" s="338"/>
      <c r="DQ420" s="338"/>
      <c r="DR420" s="338"/>
      <c r="DS420" s="338"/>
      <c r="DT420" s="338"/>
      <c r="DU420" s="338"/>
      <c r="DV420" s="338"/>
      <c r="DW420" s="338"/>
      <c r="DX420" s="338"/>
      <c r="DY420" s="338"/>
    </row>
    <row r="421" spans="2:129">
      <c r="B421" s="338"/>
      <c r="C421" s="338"/>
      <c r="D421" s="338"/>
      <c r="E421" s="338"/>
      <c r="F421" s="338"/>
      <c r="G421" s="338"/>
      <c r="CH421" s="338"/>
      <c r="CI421" s="338"/>
      <c r="CJ421" s="338"/>
      <c r="CK421" s="338"/>
      <c r="CL421" s="338"/>
      <c r="CM421" s="338"/>
      <c r="CN421" s="338"/>
      <c r="CO421" s="338"/>
      <c r="CP421" s="338"/>
      <c r="CQ421" s="338"/>
      <c r="CR421" s="338"/>
      <c r="CS421" s="338"/>
      <c r="CT421" s="338"/>
      <c r="CU421" s="338"/>
      <c r="CV421" s="338"/>
      <c r="CW421" s="338"/>
      <c r="CX421" s="338"/>
      <c r="CY421" s="338"/>
      <c r="CZ421" s="338"/>
      <c r="DA421" s="338"/>
      <c r="DB421" s="338"/>
      <c r="DC421" s="338"/>
      <c r="DD421" s="338"/>
      <c r="DE421" s="338"/>
      <c r="DF421" s="338"/>
      <c r="DG421" s="338"/>
      <c r="DH421" s="338"/>
      <c r="DI421" s="338"/>
      <c r="DJ421" s="338"/>
      <c r="DK421" s="338"/>
      <c r="DL421" s="338"/>
      <c r="DM421" s="338"/>
      <c r="DN421" s="338"/>
      <c r="DO421" s="338"/>
      <c r="DP421" s="338"/>
      <c r="DQ421" s="338"/>
      <c r="DR421" s="338"/>
      <c r="DS421" s="338"/>
      <c r="DT421" s="338"/>
      <c r="DU421" s="338"/>
      <c r="DV421" s="338"/>
      <c r="DW421" s="338"/>
      <c r="DX421" s="338"/>
      <c r="DY421" s="338"/>
    </row>
    <row r="422" spans="2:129">
      <c r="B422" s="338"/>
      <c r="C422" s="338"/>
      <c r="D422" s="338"/>
      <c r="E422" s="338"/>
      <c r="F422" s="338"/>
      <c r="G422" s="338"/>
      <c r="CH422" s="338"/>
      <c r="CI422" s="338"/>
      <c r="CJ422" s="338"/>
      <c r="CK422" s="338"/>
      <c r="CL422" s="338"/>
      <c r="CM422" s="338"/>
      <c r="CN422" s="338"/>
      <c r="CO422" s="338"/>
      <c r="CP422" s="338"/>
      <c r="CQ422" s="338"/>
      <c r="CR422" s="338"/>
      <c r="CS422" s="338"/>
      <c r="CT422" s="338"/>
      <c r="CU422" s="338"/>
      <c r="CV422" s="338"/>
      <c r="CW422" s="338"/>
      <c r="CX422" s="338"/>
      <c r="CY422" s="338"/>
      <c r="CZ422" s="338"/>
      <c r="DA422" s="338"/>
      <c r="DB422" s="338"/>
      <c r="DC422" s="338"/>
      <c r="DD422" s="338"/>
      <c r="DE422" s="338"/>
      <c r="DF422" s="338"/>
      <c r="DG422" s="338"/>
      <c r="DH422" s="338"/>
      <c r="DI422" s="338"/>
      <c r="DJ422" s="338"/>
      <c r="DK422" s="338"/>
      <c r="DL422" s="338"/>
      <c r="DM422" s="338"/>
      <c r="DN422" s="338"/>
      <c r="DO422" s="338"/>
      <c r="DP422" s="338"/>
      <c r="DQ422" s="338"/>
      <c r="DR422" s="338"/>
      <c r="DS422" s="338"/>
      <c r="DT422" s="338"/>
      <c r="DU422" s="338"/>
      <c r="DV422" s="338"/>
      <c r="DW422" s="338"/>
      <c r="DX422" s="338"/>
      <c r="DY422" s="338"/>
    </row>
    <row r="423" spans="2:129">
      <c r="B423" s="338"/>
      <c r="C423" s="338"/>
      <c r="D423" s="338"/>
      <c r="E423" s="338"/>
      <c r="F423" s="338"/>
      <c r="G423" s="338"/>
      <c r="CH423" s="338"/>
      <c r="CI423" s="338"/>
      <c r="CJ423" s="338"/>
      <c r="CK423" s="338"/>
      <c r="CL423" s="338"/>
      <c r="CM423" s="338"/>
      <c r="CN423" s="338"/>
      <c r="CO423" s="338"/>
      <c r="CP423" s="338"/>
      <c r="CQ423" s="338"/>
      <c r="CR423" s="338"/>
      <c r="CS423" s="338"/>
      <c r="CT423" s="338"/>
      <c r="CU423" s="338"/>
      <c r="CV423" s="338"/>
      <c r="CW423" s="338"/>
      <c r="CX423" s="338"/>
      <c r="CY423" s="338"/>
      <c r="CZ423" s="338"/>
      <c r="DA423" s="338"/>
      <c r="DB423" s="338"/>
      <c r="DC423" s="338"/>
      <c r="DD423" s="338"/>
      <c r="DE423" s="338"/>
      <c r="DF423" s="338"/>
      <c r="DG423" s="338"/>
      <c r="DH423" s="338"/>
      <c r="DI423" s="338"/>
      <c r="DJ423" s="338"/>
      <c r="DK423" s="338"/>
      <c r="DL423" s="338"/>
      <c r="DM423" s="338"/>
      <c r="DN423" s="338"/>
      <c r="DO423" s="338"/>
      <c r="DP423" s="338"/>
      <c r="DQ423" s="338"/>
      <c r="DR423" s="338"/>
      <c r="DS423" s="338"/>
      <c r="DT423" s="338"/>
      <c r="DU423" s="338"/>
      <c r="DV423" s="338"/>
      <c r="DW423" s="338"/>
      <c r="DX423" s="338"/>
      <c r="DY423" s="338"/>
    </row>
    <row r="424" spans="2:129">
      <c r="B424" s="338"/>
      <c r="C424" s="338"/>
      <c r="D424" s="338"/>
      <c r="E424" s="338"/>
      <c r="F424" s="338"/>
      <c r="G424" s="338"/>
      <c r="CH424" s="338"/>
      <c r="CI424" s="338"/>
      <c r="CJ424" s="338"/>
      <c r="CK424" s="338"/>
      <c r="CL424" s="338"/>
      <c r="CM424" s="338"/>
      <c r="CN424" s="338"/>
      <c r="CO424" s="338"/>
      <c r="CP424" s="338"/>
      <c r="CQ424" s="338"/>
      <c r="CR424" s="338"/>
      <c r="CS424" s="338"/>
      <c r="CT424" s="338"/>
      <c r="CU424" s="338"/>
      <c r="CV424" s="338"/>
      <c r="CW424" s="338"/>
      <c r="CX424" s="338"/>
      <c r="CY424" s="338"/>
      <c r="CZ424" s="338"/>
      <c r="DA424" s="338"/>
      <c r="DB424" s="338"/>
      <c r="DC424" s="338"/>
      <c r="DD424" s="338"/>
      <c r="DE424" s="338"/>
      <c r="DF424" s="338"/>
      <c r="DG424" s="338"/>
      <c r="DH424" s="338"/>
      <c r="DI424" s="338"/>
      <c r="DJ424" s="338"/>
      <c r="DK424" s="338"/>
      <c r="DL424" s="338"/>
      <c r="DM424" s="338"/>
      <c r="DN424" s="338"/>
      <c r="DO424" s="338"/>
      <c r="DP424" s="338"/>
      <c r="DQ424" s="338"/>
      <c r="DR424" s="338"/>
      <c r="DS424" s="338"/>
      <c r="DT424" s="338"/>
      <c r="DU424" s="338"/>
      <c r="DV424" s="338"/>
      <c r="DW424" s="338"/>
      <c r="DX424" s="338"/>
      <c r="DY424" s="338"/>
    </row>
    <row r="425" spans="2:129">
      <c r="B425" s="338"/>
      <c r="C425" s="338"/>
      <c r="D425" s="338"/>
      <c r="E425" s="338"/>
      <c r="F425" s="338"/>
      <c r="G425" s="338"/>
      <c r="CH425" s="338"/>
      <c r="CI425" s="338"/>
      <c r="CJ425" s="338"/>
      <c r="CK425" s="338"/>
      <c r="CL425" s="338"/>
      <c r="CM425" s="338"/>
      <c r="CN425" s="338"/>
      <c r="CO425" s="338"/>
      <c r="CP425" s="338"/>
      <c r="CQ425" s="338"/>
      <c r="CR425" s="338"/>
      <c r="CS425" s="338"/>
      <c r="CT425" s="338"/>
      <c r="CU425" s="338"/>
      <c r="CV425" s="338"/>
      <c r="CW425" s="338"/>
      <c r="CX425" s="338"/>
      <c r="CY425" s="338"/>
      <c r="CZ425" s="338"/>
      <c r="DA425" s="338"/>
      <c r="DB425" s="338"/>
      <c r="DC425" s="338"/>
      <c r="DD425" s="338"/>
      <c r="DE425" s="338"/>
      <c r="DF425" s="338"/>
      <c r="DG425" s="338"/>
      <c r="DH425" s="338"/>
      <c r="DI425" s="338"/>
      <c r="DJ425" s="338"/>
      <c r="DK425" s="338"/>
      <c r="DL425" s="338"/>
      <c r="DM425" s="338"/>
      <c r="DN425" s="338"/>
      <c r="DO425" s="338"/>
      <c r="DP425" s="338"/>
      <c r="DQ425" s="338"/>
      <c r="DR425" s="338"/>
      <c r="DS425" s="338"/>
      <c r="DT425" s="338"/>
      <c r="DU425" s="338"/>
      <c r="DV425" s="338"/>
      <c r="DW425" s="338"/>
      <c r="DX425" s="338"/>
      <c r="DY425" s="338"/>
    </row>
    <row r="426" spans="2:129">
      <c r="B426" s="338"/>
      <c r="C426" s="338"/>
      <c r="D426" s="338"/>
      <c r="E426" s="338"/>
      <c r="F426" s="338"/>
      <c r="G426" s="338"/>
      <c r="CH426" s="338"/>
      <c r="CI426" s="338"/>
      <c r="CJ426" s="338"/>
      <c r="CK426" s="338"/>
      <c r="CL426" s="338"/>
      <c r="CM426" s="338"/>
      <c r="CN426" s="338"/>
      <c r="CO426" s="338"/>
      <c r="CP426" s="338"/>
      <c r="CQ426" s="338"/>
      <c r="CR426" s="338"/>
      <c r="CS426" s="338"/>
      <c r="CT426" s="338"/>
      <c r="CU426" s="338"/>
      <c r="CV426" s="338"/>
      <c r="CW426" s="338"/>
      <c r="CX426" s="338"/>
      <c r="CY426" s="338"/>
      <c r="CZ426" s="338"/>
      <c r="DA426" s="338"/>
      <c r="DB426" s="338"/>
      <c r="DC426" s="338"/>
      <c r="DD426" s="338"/>
      <c r="DE426" s="338"/>
      <c r="DF426" s="338"/>
      <c r="DG426" s="338"/>
      <c r="DH426" s="338"/>
      <c r="DI426" s="338"/>
      <c r="DJ426" s="338"/>
      <c r="DK426" s="338"/>
      <c r="DL426" s="338"/>
      <c r="DM426" s="338"/>
      <c r="DN426" s="338"/>
      <c r="DO426" s="338"/>
      <c r="DP426" s="338"/>
      <c r="DQ426" s="338"/>
      <c r="DR426" s="338"/>
      <c r="DS426" s="338"/>
      <c r="DT426" s="338"/>
      <c r="DU426" s="338"/>
      <c r="DV426" s="338"/>
      <c r="DW426" s="338"/>
      <c r="DX426" s="338"/>
      <c r="DY426" s="338"/>
    </row>
    <row r="427" spans="2:129">
      <c r="B427" s="338"/>
      <c r="C427" s="338"/>
      <c r="D427" s="338"/>
      <c r="E427" s="338"/>
      <c r="F427" s="338"/>
      <c r="G427" s="338"/>
      <c r="CH427" s="338"/>
      <c r="CI427" s="338"/>
      <c r="CJ427" s="338"/>
      <c r="CK427" s="338"/>
      <c r="CL427" s="338"/>
      <c r="CM427" s="338"/>
      <c r="CN427" s="338"/>
      <c r="CO427" s="338"/>
      <c r="CP427" s="338"/>
      <c r="CQ427" s="338"/>
      <c r="CR427" s="338"/>
      <c r="CS427" s="338"/>
      <c r="CT427" s="338"/>
      <c r="CU427" s="338"/>
      <c r="CV427" s="338"/>
      <c r="CW427" s="338"/>
      <c r="CX427" s="338"/>
      <c r="CY427" s="338"/>
      <c r="CZ427" s="338"/>
      <c r="DA427" s="338"/>
      <c r="DB427" s="338"/>
      <c r="DC427" s="338"/>
      <c r="DD427" s="338"/>
      <c r="DE427" s="338"/>
      <c r="DF427" s="338"/>
      <c r="DG427" s="338"/>
      <c r="DH427" s="338"/>
      <c r="DI427" s="338"/>
      <c r="DJ427" s="338"/>
      <c r="DK427" s="338"/>
      <c r="DL427" s="338"/>
      <c r="DM427" s="338"/>
      <c r="DN427" s="338"/>
      <c r="DO427" s="338"/>
      <c r="DP427" s="338"/>
      <c r="DQ427" s="338"/>
      <c r="DR427" s="338"/>
      <c r="DS427" s="338"/>
      <c r="DT427" s="338"/>
      <c r="DU427" s="338"/>
      <c r="DV427" s="338"/>
      <c r="DW427" s="338"/>
      <c r="DX427" s="338"/>
      <c r="DY427" s="338"/>
    </row>
    <row r="428" spans="2:129">
      <c r="B428" s="338"/>
      <c r="C428" s="338"/>
      <c r="D428" s="338"/>
      <c r="E428" s="338"/>
      <c r="F428" s="338"/>
      <c r="G428" s="338"/>
      <c r="CH428" s="338"/>
      <c r="CI428" s="338"/>
      <c r="CJ428" s="338"/>
      <c r="CK428" s="338"/>
      <c r="CL428" s="338"/>
      <c r="CM428" s="338"/>
      <c r="CN428" s="338"/>
      <c r="CO428" s="338"/>
      <c r="CP428" s="338"/>
      <c r="CQ428" s="338"/>
      <c r="CR428" s="338"/>
      <c r="CS428" s="338"/>
      <c r="CT428" s="338"/>
      <c r="CU428" s="338"/>
      <c r="CV428" s="338"/>
      <c r="CW428" s="338"/>
      <c r="CX428" s="338"/>
      <c r="CY428" s="338"/>
      <c r="CZ428" s="338"/>
      <c r="DA428" s="338"/>
      <c r="DB428" s="338"/>
      <c r="DC428" s="338"/>
      <c r="DD428" s="338"/>
      <c r="DE428" s="338"/>
      <c r="DF428" s="338"/>
      <c r="DG428" s="338"/>
      <c r="DH428" s="338"/>
      <c r="DI428" s="338"/>
      <c r="DJ428" s="338"/>
      <c r="DK428" s="338"/>
      <c r="DL428" s="338"/>
      <c r="DM428" s="338"/>
      <c r="DN428" s="338"/>
      <c r="DO428" s="338"/>
      <c r="DP428" s="338"/>
      <c r="DQ428" s="338"/>
      <c r="DR428" s="338"/>
      <c r="DS428" s="338"/>
      <c r="DT428" s="338"/>
      <c r="DU428" s="338"/>
      <c r="DV428" s="338"/>
      <c r="DW428" s="338"/>
      <c r="DX428" s="338"/>
      <c r="DY428" s="338"/>
    </row>
    <row r="429" spans="2:129">
      <c r="B429" s="338"/>
      <c r="C429" s="338"/>
      <c r="D429" s="338"/>
      <c r="E429" s="338"/>
      <c r="F429" s="338"/>
      <c r="G429" s="338"/>
      <c r="CH429" s="338"/>
      <c r="CI429" s="338"/>
      <c r="CJ429" s="338"/>
      <c r="CK429" s="338"/>
      <c r="CL429" s="338"/>
      <c r="CM429" s="338"/>
      <c r="CN429" s="338"/>
      <c r="CO429" s="338"/>
      <c r="CP429" s="338"/>
      <c r="CQ429" s="338"/>
      <c r="CR429" s="338"/>
      <c r="CS429" s="338"/>
      <c r="CT429" s="338"/>
      <c r="CU429" s="338"/>
      <c r="CV429" s="338"/>
      <c r="CW429" s="338"/>
      <c r="CX429" s="338"/>
      <c r="CY429" s="338"/>
      <c r="CZ429" s="338"/>
      <c r="DA429" s="338"/>
      <c r="DB429" s="338"/>
      <c r="DC429" s="338"/>
      <c r="DD429" s="338"/>
      <c r="DE429" s="338"/>
      <c r="DF429" s="338"/>
      <c r="DG429" s="338"/>
      <c r="DH429" s="338"/>
      <c r="DI429" s="338"/>
      <c r="DJ429" s="338"/>
      <c r="DK429" s="338"/>
      <c r="DL429" s="338"/>
      <c r="DM429" s="338"/>
      <c r="DN429" s="338"/>
      <c r="DO429" s="338"/>
      <c r="DP429" s="338"/>
      <c r="DQ429" s="338"/>
      <c r="DR429" s="338"/>
      <c r="DS429" s="338"/>
      <c r="DT429" s="338"/>
      <c r="DU429" s="338"/>
      <c r="DV429" s="338"/>
      <c r="DW429" s="338"/>
      <c r="DX429" s="338"/>
      <c r="DY429" s="338"/>
    </row>
    <row r="430" spans="2:129">
      <c r="B430" s="338"/>
      <c r="C430" s="338"/>
      <c r="D430" s="338"/>
      <c r="E430" s="338"/>
      <c r="F430" s="338"/>
      <c r="G430" s="338"/>
      <c r="CH430" s="338"/>
      <c r="CI430" s="338"/>
      <c r="CJ430" s="338"/>
      <c r="CK430" s="338"/>
      <c r="CL430" s="338"/>
      <c r="CM430" s="338"/>
      <c r="CN430" s="338"/>
      <c r="CO430" s="338"/>
      <c r="CP430" s="338"/>
      <c r="CQ430" s="338"/>
      <c r="CR430" s="338"/>
      <c r="CS430" s="338"/>
      <c r="CT430" s="338"/>
      <c r="CU430" s="338"/>
      <c r="CV430" s="338"/>
      <c r="CW430" s="338"/>
      <c r="CX430" s="338"/>
      <c r="CY430" s="338"/>
      <c r="CZ430" s="338"/>
      <c r="DA430" s="338"/>
      <c r="DB430" s="338"/>
      <c r="DC430" s="338"/>
      <c r="DD430" s="338"/>
      <c r="DE430" s="338"/>
      <c r="DF430" s="338"/>
      <c r="DG430" s="338"/>
      <c r="DH430" s="338"/>
      <c r="DI430" s="338"/>
      <c r="DJ430" s="338"/>
      <c r="DK430" s="338"/>
      <c r="DL430" s="338"/>
      <c r="DM430" s="338"/>
      <c r="DN430" s="338"/>
      <c r="DO430" s="338"/>
      <c r="DP430" s="338"/>
      <c r="DQ430" s="338"/>
      <c r="DR430" s="338"/>
      <c r="DS430" s="338"/>
      <c r="DT430" s="338"/>
      <c r="DU430" s="338"/>
      <c r="DV430" s="338"/>
      <c r="DW430" s="338"/>
      <c r="DX430" s="338"/>
      <c r="DY430" s="338"/>
    </row>
    <row r="431" spans="2:129">
      <c r="B431" s="338"/>
      <c r="C431" s="338"/>
      <c r="D431" s="338"/>
      <c r="E431" s="338"/>
      <c r="F431" s="338"/>
      <c r="G431" s="338"/>
      <c r="CH431" s="338"/>
      <c r="CI431" s="338"/>
      <c r="CJ431" s="338"/>
      <c r="CK431" s="338"/>
      <c r="CL431" s="338"/>
      <c r="CM431" s="338"/>
      <c r="CN431" s="338"/>
      <c r="CO431" s="338"/>
      <c r="CP431" s="338"/>
      <c r="CQ431" s="338"/>
      <c r="CR431" s="338"/>
      <c r="CS431" s="338"/>
      <c r="CT431" s="338"/>
      <c r="CU431" s="338"/>
      <c r="CV431" s="338"/>
      <c r="CW431" s="338"/>
      <c r="CX431" s="338"/>
      <c r="CY431" s="338"/>
      <c r="CZ431" s="338"/>
      <c r="DA431" s="338"/>
      <c r="DB431" s="338"/>
      <c r="DC431" s="338"/>
      <c r="DD431" s="338"/>
      <c r="DE431" s="338"/>
      <c r="DF431" s="338"/>
      <c r="DG431" s="338"/>
      <c r="DH431" s="338"/>
      <c r="DI431" s="338"/>
      <c r="DJ431" s="338"/>
      <c r="DK431" s="338"/>
      <c r="DL431" s="338"/>
      <c r="DM431" s="338"/>
      <c r="DN431" s="338"/>
      <c r="DO431" s="338"/>
      <c r="DP431" s="338"/>
      <c r="DQ431" s="338"/>
      <c r="DR431" s="338"/>
      <c r="DS431" s="338"/>
      <c r="DT431" s="338"/>
      <c r="DU431" s="338"/>
      <c r="DV431" s="338"/>
      <c r="DW431" s="338"/>
      <c r="DX431" s="338"/>
      <c r="DY431" s="338"/>
    </row>
    <row r="432" spans="2:129">
      <c r="B432" s="338"/>
      <c r="C432" s="338"/>
      <c r="D432" s="338"/>
      <c r="E432" s="338"/>
      <c r="F432" s="338"/>
      <c r="G432" s="338"/>
      <c r="CH432" s="338"/>
      <c r="CI432" s="338"/>
      <c r="CJ432" s="338"/>
      <c r="CK432" s="338"/>
      <c r="CL432" s="338"/>
      <c r="CM432" s="338"/>
      <c r="CN432" s="338"/>
      <c r="CO432" s="338"/>
      <c r="CP432" s="338"/>
      <c r="CQ432" s="338"/>
      <c r="CR432" s="338"/>
      <c r="CS432" s="338"/>
      <c r="CT432" s="338"/>
      <c r="CU432" s="338"/>
      <c r="CV432" s="338"/>
      <c r="CW432" s="338"/>
      <c r="CX432" s="338"/>
      <c r="CY432" s="338"/>
      <c r="CZ432" s="338"/>
      <c r="DA432" s="338"/>
      <c r="DB432" s="338"/>
      <c r="DC432" s="338"/>
      <c r="DD432" s="338"/>
      <c r="DE432" s="338"/>
      <c r="DF432" s="338"/>
      <c r="DG432" s="338"/>
      <c r="DH432" s="338"/>
      <c r="DI432" s="338"/>
      <c r="DJ432" s="338"/>
      <c r="DK432" s="338"/>
      <c r="DL432" s="338"/>
      <c r="DM432" s="338"/>
      <c r="DN432" s="338"/>
      <c r="DO432" s="338"/>
      <c r="DP432" s="338"/>
      <c r="DQ432" s="338"/>
      <c r="DR432" s="338"/>
      <c r="DS432" s="338"/>
      <c r="DT432" s="338"/>
      <c r="DU432" s="338"/>
      <c r="DV432" s="338"/>
      <c r="DW432" s="338"/>
      <c r="DX432" s="338"/>
      <c r="DY432" s="338"/>
    </row>
    <row r="433" spans="2:129">
      <c r="B433" s="338"/>
      <c r="C433" s="338"/>
      <c r="D433" s="338"/>
      <c r="E433" s="338"/>
      <c r="F433" s="338"/>
      <c r="G433" s="338"/>
      <c r="CH433" s="338"/>
      <c r="CI433" s="338"/>
      <c r="CJ433" s="338"/>
      <c r="CK433" s="338"/>
      <c r="CL433" s="338"/>
      <c r="CM433" s="338"/>
      <c r="CN433" s="338"/>
      <c r="CO433" s="338"/>
      <c r="CP433" s="338"/>
      <c r="CQ433" s="338"/>
      <c r="CR433" s="338"/>
      <c r="CS433" s="338"/>
      <c r="CT433" s="338"/>
      <c r="CU433" s="338"/>
      <c r="CV433" s="338"/>
      <c r="CW433" s="338"/>
      <c r="CX433" s="338"/>
      <c r="CY433" s="338"/>
      <c r="CZ433" s="338"/>
      <c r="DA433" s="338"/>
      <c r="DB433" s="338"/>
      <c r="DC433" s="338"/>
      <c r="DD433" s="338"/>
      <c r="DE433" s="338"/>
      <c r="DF433" s="338"/>
      <c r="DG433" s="338"/>
      <c r="DH433" s="338"/>
      <c r="DI433" s="338"/>
      <c r="DJ433" s="338"/>
      <c r="DK433" s="338"/>
      <c r="DL433" s="338"/>
      <c r="DM433" s="338"/>
      <c r="DN433" s="338"/>
      <c r="DO433" s="338"/>
      <c r="DP433" s="338"/>
      <c r="DQ433" s="338"/>
      <c r="DR433" s="338"/>
      <c r="DS433" s="338"/>
      <c r="DT433" s="338"/>
      <c r="DU433" s="338"/>
      <c r="DV433" s="338"/>
      <c r="DW433" s="338"/>
      <c r="DX433" s="338"/>
      <c r="DY433" s="338"/>
    </row>
    <row r="434" spans="2:129">
      <c r="B434" s="338"/>
      <c r="C434" s="338"/>
      <c r="D434" s="338"/>
      <c r="E434" s="338"/>
      <c r="F434" s="338"/>
      <c r="G434" s="338"/>
      <c r="CH434" s="338"/>
      <c r="CI434" s="338"/>
      <c r="CJ434" s="338"/>
      <c r="CK434" s="338"/>
      <c r="CL434" s="338"/>
      <c r="CM434" s="338"/>
      <c r="CN434" s="338"/>
      <c r="CO434" s="338"/>
      <c r="CP434" s="338"/>
      <c r="CQ434" s="338"/>
      <c r="CR434" s="338"/>
      <c r="CS434" s="338"/>
      <c r="CT434" s="338"/>
      <c r="CU434" s="338"/>
      <c r="CV434" s="338"/>
      <c r="CW434" s="338"/>
      <c r="CX434" s="338"/>
      <c r="CY434" s="338"/>
      <c r="CZ434" s="338"/>
      <c r="DA434" s="338"/>
      <c r="DB434" s="338"/>
      <c r="DC434" s="338"/>
      <c r="DD434" s="338"/>
      <c r="DE434" s="338"/>
      <c r="DF434" s="338"/>
      <c r="DG434" s="338"/>
      <c r="DH434" s="338"/>
      <c r="DI434" s="338"/>
      <c r="DJ434" s="338"/>
      <c r="DK434" s="338"/>
      <c r="DL434" s="338"/>
      <c r="DM434" s="338"/>
      <c r="DN434" s="338"/>
      <c r="DO434" s="338"/>
      <c r="DP434" s="338"/>
      <c r="DQ434" s="338"/>
      <c r="DR434" s="338"/>
      <c r="DS434" s="338"/>
      <c r="DT434" s="338"/>
      <c r="DU434" s="338"/>
      <c r="DV434" s="338"/>
      <c r="DW434" s="338"/>
      <c r="DX434" s="338"/>
      <c r="DY434" s="338"/>
    </row>
    <row r="435" spans="2:129">
      <c r="B435" s="338"/>
      <c r="C435" s="338"/>
      <c r="D435" s="338"/>
      <c r="E435" s="338"/>
      <c r="F435" s="338"/>
      <c r="G435" s="338"/>
      <c r="CH435" s="338"/>
      <c r="CI435" s="338"/>
      <c r="CJ435" s="338"/>
      <c r="CK435" s="338"/>
      <c r="CL435" s="338"/>
      <c r="CM435" s="338"/>
      <c r="CN435" s="338"/>
      <c r="CO435" s="338"/>
      <c r="CP435" s="338"/>
      <c r="CQ435" s="338"/>
      <c r="CR435" s="338"/>
      <c r="CS435" s="338"/>
      <c r="CT435" s="338"/>
      <c r="CU435" s="338"/>
      <c r="CV435" s="338"/>
      <c r="CW435" s="338"/>
      <c r="CX435" s="338"/>
      <c r="CY435" s="338"/>
      <c r="CZ435" s="338"/>
      <c r="DA435" s="338"/>
      <c r="DB435" s="338"/>
      <c r="DC435" s="338"/>
      <c r="DD435" s="338"/>
      <c r="DE435" s="338"/>
      <c r="DF435" s="338"/>
      <c r="DG435" s="338"/>
      <c r="DH435" s="338"/>
      <c r="DI435" s="338"/>
      <c r="DJ435" s="338"/>
      <c r="DK435" s="338"/>
      <c r="DL435" s="338"/>
      <c r="DM435" s="338"/>
      <c r="DN435" s="338"/>
      <c r="DO435" s="338"/>
      <c r="DP435" s="338"/>
      <c r="DQ435" s="338"/>
      <c r="DR435" s="338"/>
      <c r="DS435" s="338"/>
      <c r="DT435" s="338"/>
      <c r="DU435" s="338"/>
      <c r="DV435" s="338"/>
      <c r="DW435" s="338"/>
      <c r="DX435" s="338"/>
      <c r="DY435" s="338"/>
    </row>
    <row r="436" spans="2:129">
      <c r="B436" s="338"/>
      <c r="C436" s="338"/>
      <c r="D436" s="338"/>
      <c r="E436" s="338"/>
      <c r="F436" s="338"/>
      <c r="G436" s="338"/>
      <c r="CH436" s="338"/>
      <c r="CI436" s="338"/>
      <c r="CJ436" s="338"/>
      <c r="CK436" s="338"/>
      <c r="CL436" s="338"/>
      <c r="CM436" s="338"/>
      <c r="CN436" s="338"/>
      <c r="CO436" s="338"/>
      <c r="CP436" s="338"/>
      <c r="CQ436" s="338"/>
      <c r="CR436" s="338"/>
      <c r="CS436" s="338"/>
      <c r="CT436" s="338"/>
      <c r="CU436" s="338"/>
      <c r="CV436" s="338"/>
      <c r="CW436" s="338"/>
      <c r="CX436" s="338"/>
      <c r="CY436" s="338"/>
      <c r="CZ436" s="338"/>
      <c r="DA436" s="338"/>
      <c r="DB436" s="338"/>
      <c r="DC436" s="338"/>
      <c r="DD436" s="338"/>
      <c r="DE436" s="338"/>
      <c r="DF436" s="338"/>
      <c r="DG436" s="338"/>
      <c r="DH436" s="338"/>
      <c r="DI436" s="338"/>
      <c r="DJ436" s="338"/>
      <c r="DK436" s="338"/>
      <c r="DL436" s="338"/>
      <c r="DM436" s="338"/>
      <c r="DN436" s="338"/>
      <c r="DO436" s="338"/>
      <c r="DP436" s="338"/>
      <c r="DQ436" s="338"/>
      <c r="DR436" s="338"/>
      <c r="DS436" s="338"/>
      <c r="DT436" s="338"/>
      <c r="DU436" s="338"/>
      <c r="DV436" s="338"/>
      <c r="DW436" s="338"/>
      <c r="DX436" s="338"/>
      <c r="DY436" s="338"/>
    </row>
    <row r="437" spans="2:129">
      <c r="B437" s="338"/>
      <c r="C437" s="338"/>
      <c r="D437" s="338"/>
      <c r="E437" s="338"/>
      <c r="F437" s="338"/>
      <c r="G437" s="338"/>
      <c r="CH437" s="338"/>
      <c r="CI437" s="338"/>
      <c r="CJ437" s="338"/>
      <c r="CK437" s="338"/>
      <c r="CL437" s="338"/>
      <c r="CM437" s="338"/>
      <c r="CN437" s="338"/>
      <c r="CO437" s="338"/>
      <c r="CP437" s="338"/>
      <c r="CQ437" s="338"/>
      <c r="CR437" s="338"/>
      <c r="CS437" s="338"/>
      <c r="CT437" s="338"/>
      <c r="CU437" s="338"/>
      <c r="CV437" s="338"/>
      <c r="CW437" s="338"/>
      <c r="CX437" s="338"/>
      <c r="CY437" s="338"/>
      <c r="CZ437" s="338"/>
      <c r="DA437" s="338"/>
      <c r="DB437" s="338"/>
      <c r="DC437" s="338"/>
      <c r="DD437" s="338"/>
      <c r="DE437" s="338"/>
      <c r="DF437" s="338"/>
      <c r="DG437" s="338"/>
      <c r="DH437" s="338"/>
      <c r="DI437" s="338"/>
      <c r="DJ437" s="338"/>
      <c r="DK437" s="338"/>
      <c r="DL437" s="338"/>
      <c r="DM437" s="338"/>
      <c r="DN437" s="338"/>
      <c r="DO437" s="338"/>
      <c r="DP437" s="338"/>
      <c r="DQ437" s="338"/>
      <c r="DR437" s="338"/>
      <c r="DS437" s="338"/>
      <c r="DT437" s="338"/>
      <c r="DU437" s="338"/>
      <c r="DV437" s="338"/>
      <c r="DW437" s="338"/>
      <c r="DX437" s="338"/>
      <c r="DY437" s="338"/>
    </row>
    <row r="438" spans="2:129">
      <c r="B438" s="338"/>
      <c r="C438" s="338"/>
      <c r="D438" s="338"/>
      <c r="E438" s="338"/>
      <c r="F438" s="338"/>
      <c r="G438" s="338"/>
      <c r="CH438" s="338"/>
      <c r="CI438" s="338"/>
      <c r="CJ438" s="338"/>
      <c r="CK438" s="338"/>
      <c r="CL438" s="338"/>
      <c r="CM438" s="338"/>
      <c r="CN438" s="338"/>
      <c r="CO438" s="338"/>
      <c r="CP438" s="338"/>
      <c r="CQ438" s="338"/>
      <c r="CR438" s="338"/>
      <c r="CS438" s="338"/>
      <c r="CT438" s="338"/>
      <c r="CU438" s="338"/>
      <c r="CV438" s="338"/>
      <c r="CW438" s="338"/>
      <c r="CX438" s="338"/>
      <c r="CY438" s="338"/>
      <c r="CZ438" s="338"/>
      <c r="DA438" s="338"/>
      <c r="DB438" s="338"/>
      <c r="DC438" s="338"/>
      <c r="DD438" s="338"/>
      <c r="DE438" s="338"/>
      <c r="DF438" s="338"/>
      <c r="DG438" s="338"/>
      <c r="DH438" s="338"/>
      <c r="DI438" s="338"/>
      <c r="DJ438" s="338"/>
      <c r="DK438" s="338"/>
      <c r="DL438" s="338"/>
      <c r="DM438" s="338"/>
      <c r="DN438" s="338"/>
      <c r="DO438" s="338"/>
      <c r="DP438" s="338"/>
      <c r="DQ438" s="338"/>
      <c r="DR438" s="338"/>
      <c r="DS438" s="338"/>
      <c r="DT438" s="338"/>
      <c r="DU438" s="338"/>
      <c r="DV438" s="338"/>
      <c r="DW438" s="338"/>
      <c r="DX438" s="338"/>
      <c r="DY438" s="338"/>
    </row>
    <row r="439" spans="2:129">
      <c r="B439" s="338"/>
      <c r="C439" s="338"/>
      <c r="D439" s="338"/>
      <c r="E439" s="338"/>
      <c r="F439" s="338"/>
      <c r="G439" s="338"/>
      <c r="CH439" s="338"/>
      <c r="CI439" s="338"/>
      <c r="CJ439" s="338"/>
      <c r="CK439" s="338"/>
      <c r="CL439" s="338"/>
      <c r="CM439" s="338"/>
      <c r="CN439" s="338"/>
      <c r="CO439" s="338"/>
      <c r="CP439" s="338"/>
      <c r="CQ439" s="338"/>
      <c r="CR439" s="338"/>
      <c r="CS439" s="338"/>
      <c r="CT439" s="338"/>
      <c r="CU439" s="338"/>
      <c r="CV439" s="338"/>
      <c r="CW439" s="338"/>
      <c r="CX439" s="338"/>
      <c r="CY439" s="338"/>
      <c r="CZ439" s="338"/>
      <c r="DA439" s="338"/>
      <c r="DB439" s="338"/>
      <c r="DC439" s="338"/>
      <c r="DD439" s="338"/>
      <c r="DE439" s="338"/>
      <c r="DF439" s="338"/>
      <c r="DG439" s="338"/>
      <c r="DH439" s="338"/>
      <c r="DI439" s="338"/>
      <c r="DJ439" s="338"/>
      <c r="DK439" s="338"/>
      <c r="DL439" s="338"/>
      <c r="DM439" s="338"/>
      <c r="DN439" s="338"/>
      <c r="DO439" s="338"/>
      <c r="DP439" s="338"/>
      <c r="DQ439" s="338"/>
      <c r="DR439" s="338"/>
      <c r="DS439" s="338"/>
      <c r="DT439" s="338"/>
      <c r="DU439" s="338"/>
      <c r="DV439" s="338"/>
      <c r="DW439" s="338"/>
      <c r="DX439" s="338"/>
      <c r="DY439" s="338"/>
    </row>
    <row r="440" spans="2:129">
      <c r="B440" s="338"/>
      <c r="C440" s="338"/>
      <c r="D440" s="338"/>
      <c r="E440" s="338"/>
      <c r="F440" s="338"/>
      <c r="G440" s="338"/>
      <c r="CH440" s="338"/>
      <c r="CI440" s="338"/>
      <c r="CJ440" s="338"/>
      <c r="CK440" s="338"/>
      <c r="CL440" s="338"/>
      <c r="CM440" s="338"/>
      <c r="CN440" s="338"/>
      <c r="CO440" s="338"/>
      <c r="CP440" s="338"/>
      <c r="CQ440" s="338"/>
      <c r="CR440" s="338"/>
      <c r="CS440" s="338"/>
      <c r="CT440" s="338"/>
      <c r="CU440" s="338"/>
      <c r="CV440" s="338"/>
      <c r="CW440" s="338"/>
      <c r="CX440" s="338"/>
      <c r="CY440" s="338"/>
      <c r="CZ440" s="338"/>
      <c r="DA440" s="338"/>
      <c r="DB440" s="338"/>
      <c r="DC440" s="338"/>
      <c r="DD440" s="338"/>
      <c r="DE440" s="338"/>
      <c r="DF440" s="338"/>
      <c r="DG440" s="338"/>
      <c r="DH440" s="338"/>
      <c r="DI440" s="338"/>
      <c r="DJ440" s="338"/>
      <c r="DK440" s="338"/>
      <c r="DL440" s="338"/>
      <c r="DM440" s="338"/>
      <c r="DN440" s="338"/>
      <c r="DO440" s="338"/>
      <c r="DP440" s="338"/>
      <c r="DQ440" s="338"/>
      <c r="DR440" s="338"/>
      <c r="DS440" s="338"/>
      <c r="DT440" s="338"/>
      <c r="DU440" s="338"/>
      <c r="DV440" s="338"/>
      <c r="DW440" s="338"/>
      <c r="DX440" s="338"/>
      <c r="DY440" s="338"/>
    </row>
    <row r="441" spans="2:129">
      <c r="B441" s="338"/>
      <c r="C441" s="338"/>
      <c r="D441" s="338"/>
      <c r="E441" s="338"/>
      <c r="F441" s="338"/>
      <c r="G441" s="338"/>
      <c r="CH441" s="338"/>
      <c r="CI441" s="338"/>
      <c r="CJ441" s="338"/>
      <c r="CK441" s="338"/>
      <c r="CL441" s="338"/>
      <c r="CM441" s="338"/>
      <c r="CN441" s="338"/>
      <c r="CO441" s="338"/>
      <c r="CP441" s="338"/>
      <c r="CQ441" s="338"/>
      <c r="CR441" s="338"/>
      <c r="CS441" s="338"/>
      <c r="CT441" s="338"/>
      <c r="CU441" s="338"/>
      <c r="CV441" s="338"/>
      <c r="CW441" s="338"/>
      <c r="CX441" s="338"/>
      <c r="CY441" s="338"/>
      <c r="CZ441" s="338"/>
      <c r="DA441" s="338"/>
      <c r="DB441" s="338"/>
      <c r="DC441" s="338"/>
      <c r="DD441" s="338"/>
      <c r="DE441" s="338"/>
      <c r="DF441" s="338"/>
      <c r="DG441" s="338"/>
      <c r="DH441" s="338"/>
      <c r="DI441" s="338"/>
      <c r="DJ441" s="338"/>
      <c r="DK441" s="338"/>
      <c r="DL441" s="338"/>
      <c r="DM441" s="338"/>
      <c r="DN441" s="338"/>
      <c r="DO441" s="338"/>
      <c r="DP441" s="338"/>
      <c r="DQ441" s="338"/>
      <c r="DR441" s="338"/>
      <c r="DS441" s="338"/>
      <c r="DT441" s="338"/>
      <c r="DU441" s="338"/>
      <c r="DV441" s="338"/>
      <c r="DW441" s="338"/>
      <c r="DX441" s="338"/>
      <c r="DY441" s="338"/>
    </row>
    <row r="442" spans="2:129">
      <c r="B442" s="338"/>
      <c r="C442" s="338"/>
      <c r="D442" s="338"/>
      <c r="E442" s="338"/>
      <c r="F442" s="338"/>
      <c r="G442" s="338"/>
      <c r="CH442" s="338"/>
      <c r="CI442" s="338"/>
      <c r="CJ442" s="338"/>
      <c r="CK442" s="338"/>
      <c r="CL442" s="338"/>
      <c r="CM442" s="338"/>
      <c r="CN442" s="338"/>
      <c r="CO442" s="338"/>
      <c r="CP442" s="338"/>
      <c r="CQ442" s="338"/>
      <c r="CR442" s="338"/>
      <c r="CS442" s="338"/>
      <c r="CT442" s="338"/>
      <c r="CU442" s="338"/>
      <c r="CV442" s="338"/>
      <c r="CW442" s="338"/>
      <c r="CX442" s="338"/>
      <c r="CY442" s="338"/>
      <c r="CZ442" s="338"/>
      <c r="DA442" s="338"/>
      <c r="DB442" s="338"/>
      <c r="DC442" s="338"/>
      <c r="DD442" s="338"/>
      <c r="DE442" s="338"/>
      <c r="DF442" s="338"/>
      <c r="DG442" s="338"/>
      <c r="DH442" s="338"/>
      <c r="DI442" s="338"/>
      <c r="DJ442" s="338"/>
      <c r="DK442" s="338"/>
      <c r="DL442" s="338"/>
      <c r="DM442" s="338"/>
      <c r="DN442" s="338"/>
      <c r="DO442" s="338"/>
      <c r="DP442" s="338"/>
      <c r="DQ442" s="338"/>
      <c r="DR442" s="338"/>
      <c r="DS442" s="338"/>
      <c r="DT442" s="338"/>
      <c r="DU442" s="338"/>
      <c r="DV442" s="338"/>
      <c r="DW442" s="338"/>
      <c r="DX442" s="338"/>
      <c r="DY442" s="338"/>
    </row>
    <row r="443" spans="2:129">
      <c r="B443" s="338"/>
      <c r="C443" s="338"/>
      <c r="D443" s="338"/>
      <c r="E443" s="338"/>
      <c r="F443" s="338"/>
      <c r="G443" s="338"/>
      <c r="CH443" s="338"/>
      <c r="CI443" s="338"/>
      <c r="CJ443" s="338"/>
      <c r="CK443" s="338"/>
      <c r="CL443" s="338"/>
      <c r="CM443" s="338"/>
      <c r="CN443" s="338"/>
      <c r="CO443" s="338"/>
      <c r="CP443" s="338"/>
      <c r="CQ443" s="338"/>
      <c r="CR443" s="338"/>
      <c r="CS443" s="338"/>
      <c r="CT443" s="338"/>
      <c r="CU443" s="338"/>
      <c r="CV443" s="338"/>
      <c r="CW443" s="338"/>
      <c r="CX443" s="338"/>
      <c r="CY443" s="338"/>
      <c r="CZ443" s="338"/>
      <c r="DA443" s="338"/>
      <c r="DB443" s="338"/>
      <c r="DC443" s="338"/>
      <c r="DD443" s="338"/>
      <c r="DE443" s="338"/>
      <c r="DF443" s="338"/>
      <c r="DG443" s="338"/>
      <c r="DH443" s="338"/>
      <c r="DI443" s="338"/>
      <c r="DJ443" s="338"/>
      <c r="DK443" s="338"/>
      <c r="DL443" s="338"/>
      <c r="DM443" s="338"/>
      <c r="DN443" s="338"/>
      <c r="DO443" s="338"/>
      <c r="DP443" s="338"/>
      <c r="DQ443" s="338"/>
      <c r="DR443" s="338"/>
      <c r="DS443" s="338"/>
      <c r="DT443" s="338"/>
      <c r="DU443" s="338"/>
      <c r="DV443" s="338"/>
      <c r="DW443" s="338"/>
      <c r="DX443" s="338"/>
      <c r="DY443" s="338"/>
    </row>
    <row r="444" spans="2:129">
      <c r="B444" s="338"/>
      <c r="C444" s="338"/>
      <c r="D444" s="338"/>
      <c r="E444" s="338"/>
      <c r="F444" s="338"/>
      <c r="G444" s="338"/>
      <c r="CH444" s="338"/>
      <c r="CI444" s="338"/>
      <c r="CJ444" s="338"/>
      <c r="CK444" s="338"/>
      <c r="CL444" s="338"/>
      <c r="CM444" s="338"/>
      <c r="CN444" s="338"/>
      <c r="CO444" s="338"/>
      <c r="CP444" s="338"/>
      <c r="CQ444" s="338"/>
      <c r="CR444" s="338"/>
      <c r="CS444" s="338"/>
      <c r="CT444" s="338"/>
      <c r="CU444" s="338"/>
      <c r="CV444" s="338"/>
      <c r="CW444" s="338"/>
      <c r="CX444" s="338"/>
      <c r="CY444" s="338"/>
      <c r="CZ444" s="338"/>
      <c r="DA444" s="338"/>
      <c r="DB444" s="338"/>
      <c r="DC444" s="338"/>
      <c r="DD444" s="338"/>
      <c r="DE444" s="338"/>
      <c r="DF444" s="338"/>
      <c r="DG444" s="338"/>
      <c r="DH444" s="338"/>
      <c r="DI444" s="338"/>
      <c r="DJ444" s="338"/>
      <c r="DK444" s="338"/>
      <c r="DL444" s="338"/>
      <c r="DM444" s="338"/>
      <c r="DN444" s="338"/>
      <c r="DO444" s="338"/>
      <c r="DP444" s="338"/>
      <c r="DQ444" s="338"/>
      <c r="DR444" s="338"/>
      <c r="DS444" s="338"/>
      <c r="DT444" s="338"/>
      <c r="DU444" s="338"/>
      <c r="DV444" s="338"/>
      <c r="DW444" s="338"/>
      <c r="DX444" s="338"/>
      <c r="DY444" s="338"/>
    </row>
    <row r="445" spans="2:129">
      <c r="B445" s="338"/>
      <c r="C445" s="338"/>
      <c r="D445" s="338"/>
      <c r="E445" s="338"/>
      <c r="F445" s="338"/>
      <c r="G445" s="338"/>
      <c r="CH445" s="338"/>
      <c r="CI445" s="338"/>
      <c r="CJ445" s="338"/>
      <c r="CK445" s="338"/>
      <c r="CL445" s="338"/>
      <c r="CM445" s="338"/>
      <c r="CN445" s="338"/>
      <c r="CO445" s="338"/>
      <c r="CP445" s="338"/>
      <c r="CQ445" s="338"/>
      <c r="CR445" s="338"/>
      <c r="CS445" s="338"/>
      <c r="CT445" s="338"/>
      <c r="CU445" s="338"/>
      <c r="CV445" s="338"/>
      <c r="CW445" s="338"/>
      <c r="CX445" s="338"/>
      <c r="CY445" s="338"/>
      <c r="CZ445" s="338"/>
      <c r="DA445" s="338"/>
      <c r="DB445" s="338"/>
      <c r="DC445" s="338"/>
      <c r="DD445" s="338"/>
      <c r="DE445" s="338"/>
      <c r="DF445" s="338"/>
      <c r="DG445" s="338"/>
      <c r="DH445" s="338"/>
      <c r="DI445" s="338"/>
      <c r="DJ445" s="338"/>
      <c r="DK445" s="338"/>
      <c r="DL445" s="338"/>
      <c r="DM445" s="338"/>
      <c r="DN445" s="338"/>
      <c r="DO445" s="338"/>
      <c r="DP445" s="338"/>
      <c r="DQ445" s="338"/>
      <c r="DR445" s="338"/>
      <c r="DS445" s="338"/>
      <c r="DT445" s="338"/>
      <c r="DU445" s="338"/>
      <c r="DV445" s="338"/>
      <c r="DW445" s="338"/>
      <c r="DX445" s="338"/>
      <c r="DY445" s="338"/>
    </row>
    <row r="446" spans="2:129">
      <c r="B446" s="338"/>
      <c r="C446" s="338"/>
      <c r="D446" s="338"/>
      <c r="E446" s="338"/>
      <c r="F446" s="338"/>
      <c r="G446" s="338"/>
      <c r="CH446" s="338"/>
      <c r="CI446" s="338"/>
      <c r="CJ446" s="338"/>
      <c r="CK446" s="338"/>
      <c r="CL446" s="338"/>
      <c r="CM446" s="338"/>
      <c r="CN446" s="338"/>
      <c r="CO446" s="338"/>
      <c r="CP446" s="338"/>
      <c r="CQ446" s="338"/>
      <c r="CR446" s="338"/>
      <c r="CS446" s="338"/>
      <c r="CT446" s="338"/>
      <c r="CU446" s="338"/>
      <c r="CV446" s="338"/>
      <c r="CW446" s="338"/>
      <c r="CX446" s="338"/>
      <c r="CY446" s="338"/>
      <c r="CZ446" s="338"/>
      <c r="DA446" s="338"/>
      <c r="DB446" s="338"/>
      <c r="DC446" s="338"/>
      <c r="DD446" s="338"/>
      <c r="DE446" s="338"/>
      <c r="DF446" s="338"/>
      <c r="DG446" s="338"/>
      <c r="DH446" s="338"/>
      <c r="DI446" s="338"/>
      <c r="DJ446" s="338"/>
      <c r="DK446" s="338"/>
      <c r="DL446" s="338"/>
      <c r="DM446" s="338"/>
      <c r="DN446" s="338"/>
      <c r="DO446" s="338"/>
      <c r="DP446" s="338"/>
      <c r="DQ446" s="338"/>
      <c r="DR446" s="338"/>
      <c r="DS446" s="338"/>
      <c r="DT446" s="338"/>
      <c r="DU446" s="338"/>
      <c r="DV446" s="338"/>
      <c r="DW446" s="338"/>
      <c r="DX446" s="338"/>
      <c r="DY446" s="338"/>
    </row>
    <row r="447" spans="2:129">
      <c r="B447" s="338"/>
      <c r="C447" s="338"/>
      <c r="D447" s="338"/>
      <c r="E447" s="338"/>
      <c r="F447" s="338"/>
      <c r="G447" s="338"/>
      <c r="CH447" s="338"/>
      <c r="CI447" s="338"/>
      <c r="CJ447" s="338"/>
      <c r="CK447" s="338"/>
      <c r="CL447" s="338"/>
      <c r="CM447" s="338"/>
      <c r="CN447" s="338"/>
      <c r="CO447" s="338"/>
      <c r="CP447" s="338"/>
      <c r="CQ447" s="338"/>
      <c r="CR447" s="338"/>
      <c r="CS447" s="338"/>
      <c r="CT447" s="338"/>
      <c r="CU447" s="338"/>
      <c r="CV447" s="338"/>
      <c r="CW447" s="338"/>
      <c r="CX447" s="338"/>
      <c r="CY447" s="338"/>
      <c r="CZ447" s="338"/>
      <c r="DA447" s="338"/>
      <c r="DB447" s="338"/>
      <c r="DC447" s="338"/>
      <c r="DD447" s="338"/>
      <c r="DE447" s="338"/>
      <c r="DF447" s="338"/>
      <c r="DG447" s="338"/>
      <c r="DH447" s="338"/>
      <c r="DI447" s="338"/>
      <c r="DJ447" s="338"/>
      <c r="DK447" s="338"/>
      <c r="DL447" s="338"/>
      <c r="DM447" s="338"/>
      <c r="DN447" s="338"/>
      <c r="DO447" s="338"/>
      <c r="DP447" s="338"/>
      <c r="DQ447" s="338"/>
      <c r="DR447" s="338"/>
      <c r="DS447" s="338"/>
      <c r="DT447" s="338"/>
      <c r="DU447" s="338"/>
      <c r="DV447" s="338"/>
      <c r="DW447" s="338"/>
      <c r="DX447" s="338"/>
      <c r="DY447" s="338"/>
    </row>
    <row r="448" spans="2:129">
      <c r="B448" s="338"/>
      <c r="C448" s="338"/>
      <c r="D448" s="338"/>
      <c r="E448" s="338"/>
      <c r="F448" s="338"/>
      <c r="G448" s="338"/>
      <c r="CH448" s="338"/>
      <c r="CI448" s="338"/>
      <c r="CJ448" s="338"/>
      <c r="CK448" s="338"/>
      <c r="CL448" s="338"/>
      <c r="CM448" s="338"/>
      <c r="CN448" s="338"/>
      <c r="CO448" s="338"/>
      <c r="CP448" s="338"/>
      <c r="CQ448" s="338"/>
      <c r="CR448" s="338"/>
      <c r="CS448" s="338"/>
      <c r="CT448" s="338"/>
      <c r="CU448" s="338"/>
      <c r="CV448" s="338"/>
      <c r="CW448" s="338"/>
      <c r="CX448" s="338"/>
      <c r="CY448" s="338"/>
      <c r="CZ448" s="338"/>
      <c r="DA448" s="338"/>
      <c r="DB448" s="338"/>
      <c r="DC448" s="338"/>
      <c r="DD448" s="338"/>
      <c r="DE448" s="338"/>
      <c r="DF448" s="338"/>
      <c r="DG448" s="338"/>
      <c r="DH448" s="338"/>
      <c r="DI448" s="338"/>
      <c r="DJ448" s="338"/>
      <c r="DK448" s="338"/>
      <c r="DL448" s="338"/>
      <c r="DM448" s="338"/>
      <c r="DN448" s="338"/>
      <c r="DO448" s="338"/>
      <c r="DP448" s="338"/>
      <c r="DQ448" s="338"/>
      <c r="DR448" s="338"/>
      <c r="DS448" s="338"/>
      <c r="DT448" s="338"/>
      <c r="DU448" s="338"/>
      <c r="DV448" s="338"/>
      <c r="DW448" s="338"/>
      <c r="DX448" s="338"/>
      <c r="DY448" s="338"/>
    </row>
    <row r="449" spans="2:129">
      <c r="B449" s="338"/>
      <c r="C449" s="338"/>
      <c r="D449" s="338"/>
      <c r="E449" s="338"/>
      <c r="F449" s="338"/>
      <c r="G449" s="338"/>
      <c r="CH449" s="338"/>
      <c r="CI449" s="338"/>
      <c r="CJ449" s="338"/>
      <c r="CK449" s="338"/>
      <c r="CL449" s="338"/>
      <c r="CM449" s="338"/>
      <c r="CN449" s="338"/>
      <c r="CO449" s="338"/>
      <c r="CP449" s="338"/>
      <c r="CQ449" s="338"/>
      <c r="CR449" s="338"/>
      <c r="CS449" s="338"/>
      <c r="CT449" s="338"/>
      <c r="CU449" s="338"/>
      <c r="CV449" s="338"/>
      <c r="CW449" s="338"/>
      <c r="CX449" s="338"/>
      <c r="CY449" s="338"/>
      <c r="CZ449" s="338"/>
      <c r="DA449" s="338"/>
      <c r="DB449" s="338"/>
      <c r="DC449" s="338"/>
      <c r="DD449" s="338"/>
      <c r="DE449" s="338"/>
      <c r="DF449" s="338"/>
      <c r="DG449" s="338"/>
      <c r="DH449" s="338"/>
      <c r="DI449" s="338"/>
      <c r="DJ449" s="338"/>
      <c r="DK449" s="338"/>
      <c r="DL449" s="338"/>
      <c r="DM449" s="338"/>
      <c r="DN449" s="338"/>
      <c r="DO449" s="338"/>
      <c r="DP449" s="338"/>
      <c r="DQ449" s="338"/>
      <c r="DR449" s="338"/>
      <c r="DS449" s="338"/>
      <c r="DT449" s="338"/>
      <c r="DU449" s="338"/>
      <c r="DV449" s="338"/>
      <c r="DW449" s="338"/>
      <c r="DX449" s="338"/>
      <c r="DY449" s="338"/>
    </row>
    <row r="450" spans="2:129">
      <c r="B450" s="338"/>
      <c r="C450" s="338"/>
      <c r="D450" s="338"/>
      <c r="E450" s="338"/>
      <c r="F450" s="338"/>
      <c r="G450" s="338"/>
      <c r="CH450" s="338"/>
      <c r="CI450" s="338"/>
      <c r="CJ450" s="338"/>
      <c r="CK450" s="338"/>
      <c r="CL450" s="338"/>
      <c r="CM450" s="338"/>
      <c r="CN450" s="338"/>
      <c r="CO450" s="338"/>
      <c r="CP450" s="338"/>
      <c r="CQ450" s="338"/>
      <c r="CR450" s="338"/>
      <c r="CS450" s="338"/>
      <c r="CT450" s="338"/>
      <c r="CU450" s="338"/>
      <c r="CV450" s="338"/>
      <c r="CW450" s="338"/>
      <c r="CX450" s="338"/>
      <c r="CY450" s="338"/>
      <c r="CZ450" s="338"/>
      <c r="DA450" s="338"/>
      <c r="DB450" s="338"/>
      <c r="DC450" s="338"/>
      <c r="DD450" s="338"/>
      <c r="DE450" s="338"/>
      <c r="DF450" s="338"/>
      <c r="DG450" s="338"/>
      <c r="DH450" s="338"/>
      <c r="DI450" s="338"/>
      <c r="DJ450" s="338"/>
      <c r="DK450" s="338"/>
      <c r="DL450" s="338"/>
      <c r="DM450" s="338"/>
      <c r="DN450" s="338"/>
      <c r="DO450" s="338"/>
      <c r="DP450" s="338"/>
      <c r="DQ450" s="338"/>
      <c r="DR450" s="338"/>
      <c r="DS450" s="338"/>
      <c r="DT450" s="338"/>
      <c r="DU450" s="338"/>
      <c r="DV450" s="338"/>
      <c r="DW450" s="338"/>
      <c r="DX450" s="338"/>
      <c r="DY450" s="338"/>
    </row>
    <row r="451" spans="2:129">
      <c r="B451" s="338"/>
      <c r="C451" s="338"/>
      <c r="D451" s="338"/>
      <c r="E451" s="338"/>
      <c r="F451" s="338"/>
      <c r="G451" s="338"/>
      <c r="CH451" s="338"/>
      <c r="CI451" s="338"/>
      <c r="CJ451" s="338"/>
      <c r="CK451" s="338"/>
      <c r="CL451" s="338"/>
      <c r="CM451" s="338"/>
      <c r="CN451" s="338"/>
      <c r="CO451" s="338"/>
      <c r="CP451" s="338"/>
      <c r="CQ451" s="338"/>
      <c r="CR451" s="338"/>
      <c r="CS451" s="338"/>
      <c r="CT451" s="338"/>
      <c r="CU451" s="338"/>
      <c r="CV451" s="338"/>
      <c r="CW451" s="338"/>
      <c r="CX451" s="338"/>
      <c r="CY451" s="338"/>
      <c r="CZ451" s="338"/>
      <c r="DA451" s="338"/>
      <c r="DB451" s="338"/>
      <c r="DC451" s="338"/>
      <c r="DD451" s="338"/>
      <c r="DE451" s="338"/>
      <c r="DF451" s="338"/>
      <c r="DG451" s="338"/>
      <c r="DH451" s="338"/>
      <c r="DI451" s="338"/>
      <c r="DJ451" s="338"/>
      <c r="DK451" s="338"/>
      <c r="DL451" s="338"/>
      <c r="DM451" s="338"/>
      <c r="DN451" s="338"/>
      <c r="DO451" s="338"/>
      <c r="DP451" s="338"/>
      <c r="DQ451" s="338"/>
      <c r="DR451" s="338"/>
      <c r="DS451" s="338"/>
      <c r="DT451" s="338"/>
      <c r="DU451" s="338"/>
      <c r="DV451" s="338"/>
      <c r="DW451" s="338"/>
      <c r="DX451" s="338"/>
      <c r="DY451" s="338"/>
    </row>
    <row r="452" spans="2:129">
      <c r="B452" s="338"/>
      <c r="C452" s="338"/>
      <c r="D452" s="338"/>
      <c r="E452" s="338"/>
      <c r="F452" s="338"/>
      <c r="G452" s="338"/>
      <c r="CH452" s="338"/>
      <c r="CI452" s="338"/>
      <c r="CJ452" s="338"/>
      <c r="CK452" s="338"/>
      <c r="CL452" s="338"/>
      <c r="CM452" s="338"/>
      <c r="CN452" s="338"/>
      <c r="CO452" s="338"/>
      <c r="CP452" s="338"/>
      <c r="CQ452" s="338"/>
      <c r="CR452" s="338"/>
      <c r="CS452" s="338"/>
      <c r="CT452" s="338"/>
      <c r="CU452" s="338"/>
      <c r="CV452" s="338"/>
      <c r="CW452" s="338"/>
      <c r="CX452" s="338"/>
      <c r="CY452" s="338"/>
      <c r="CZ452" s="338"/>
      <c r="DA452" s="338"/>
      <c r="DB452" s="338"/>
      <c r="DC452" s="338"/>
      <c r="DD452" s="338"/>
      <c r="DE452" s="338"/>
      <c r="DF452" s="338"/>
      <c r="DG452" s="338"/>
      <c r="DH452" s="338"/>
      <c r="DI452" s="338"/>
      <c r="DJ452" s="338"/>
      <c r="DK452" s="338"/>
      <c r="DL452" s="338"/>
      <c r="DM452" s="338"/>
      <c r="DN452" s="338"/>
      <c r="DO452" s="338"/>
      <c r="DP452" s="338"/>
      <c r="DQ452" s="338"/>
      <c r="DR452" s="338"/>
      <c r="DS452" s="338"/>
      <c r="DT452" s="338"/>
      <c r="DU452" s="338"/>
      <c r="DV452" s="338"/>
      <c r="DW452" s="338"/>
      <c r="DX452" s="338"/>
      <c r="DY452" s="338"/>
    </row>
    <row r="453" spans="2:129">
      <c r="B453" s="338"/>
      <c r="C453" s="338"/>
      <c r="D453" s="338"/>
      <c r="E453" s="338"/>
      <c r="F453" s="338"/>
      <c r="G453" s="338"/>
      <c r="CH453" s="338"/>
      <c r="CI453" s="338"/>
      <c r="CJ453" s="338"/>
      <c r="CK453" s="338"/>
      <c r="CL453" s="338"/>
      <c r="CM453" s="338"/>
      <c r="CN453" s="338"/>
      <c r="CO453" s="338"/>
      <c r="CP453" s="338"/>
      <c r="CQ453" s="338"/>
      <c r="CR453" s="338"/>
      <c r="CS453" s="338"/>
      <c r="CT453" s="338"/>
      <c r="CU453" s="338"/>
      <c r="CV453" s="338"/>
      <c r="CW453" s="338"/>
      <c r="CX453" s="338"/>
      <c r="CY453" s="338"/>
      <c r="CZ453" s="338"/>
      <c r="DA453" s="338"/>
      <c r="DB453" s="338"/>
      <c r="DC453" s="338"/>
      <c r="DD453" s="338"/>
      <c r="DE453" s="338"/>
      <c r="DF453" s="338"/>
      <c r="DG453" s="338"/>
      <c r="DH453" s="338"/>
      <c r="DI453" s="338"/>
      <c r="DJ453" s="338"/>
      <c r="DK453" s="338"/>
      <c r="DL453" s="338"/>
      <c r="DM453" s="338"/>
      <c r="DN453" s="338"/>
      <c r="DO453" s="338"/>
      <c r="DP453" s="338"/>
      <c r="DQ453" s="338"/>
      <c r="DR453" s="338"/>
      <c r="DS453" s="338"/>
      <c r="DT453" s="338"/>
      <c r="DU453" s="338"/>
      <c r="DV453" s="338"/>
      <c r="DW453" s="338"/>
      <c r="DX453" s="338"/>
      <c r="DY453" s="338"/>
    </row>
    <row r="454" spans="2:129">
      <c r="B454" s="338"/>
      <c r="C454" s="338"/>
      <c r="D454" s="338"/>
      <c r="E454" s="338"/>
      <c r="F454" s="338"/>
      <c r="G454" s="338"/>
      <c r="CH454" s="338"/>
      <c r="CI454" s="338"/>
      <c r="CJ454" s="338"/>
      <c r="CK454" s="338"/>
      <c r="CL454" s="338"/>
      <c r="CM454" s="338"/>
      <c r="CN454" s="338"/>
      <c r="CO454" s="338"/>
      <c r="CP454" s="338"/>
      <c r="CQ454" s="338"/>
      <c r="CR454" s="338"/>
      <c r="CS454" s="338"/>
      <c r="CT454" s="338"/>
      <c r="CU454" s="338"/>
      <c r="CV454" s="338"/>
      <c r="CW454" s="338"/>
      <c r="CX454" s="338"/>
      <c r="CY454" s="338"/>
      <c r="CZ454" s="338"/>
      <c r="DA454" s="338"/>
      <c r="DB454" s="338"/>
      <c r="DC454" s="338"/>
      <c r="DD454" s="338"/>
      <c r="DE454" s="338"/>
      <c r="DF454" s="338"/>
      <c r="DG454" s="338"/>
      <c r="DH454" s="338"/>
      <c r="DI454" s="338"/>
      <c r="DJ454" s="338"/>
      <c r="DK454" s="338"/>
      <c r="DL454" s="338"/>
      <c r="DM454" s="338"/>
      <c r="DN454" s="338"/>
      <c r="DO454" s="338"/>
      <c r="DP454" s="338"/>
      <c r="DQ454" s="338"/>
      <c r="DR454" s="338"/>
      <c r="DS454" s="338"/>
      <c r="DT454" s="338"/>
      <c r="DU454" s="338"/>
      <c r="DV454" s="338"/>
      <c r="DW454" s="338"/>
      <c r="DX454" s="338"/>
      <c r="DY454" s="338"/>
    </row>
    <row r="455" spans="2:129">
      <c r="B455" s="338"/>
      <c r="C455" s="338"/>
      <c r="D455" s="338"/>
      <c r="E455" s="338"/>
      <c r="F455" s="338"/>
      <c r="G455" s="338"/>
      <c r="CH455" s="338"/>
      <c r="CI455" s="338"/>
      <c r="CJ455" s="338"/>
      <c r="CK455" s="338"/>
      <c r="CL455" s="338"/>
      <c r="CM455" s="338"/>
      <c r="CN455" s="338"/>
      <c r="CO455" s="338"/>
      <c r="CP455" s="338"/>
      <c r="CQ455" s="338"/>
      <c r="CR455" s="338"/>
      <c r="CS455" s="338"/>
      <c r="CT455" s="338"/>
      <c r="CU455" s="338"/>
      <c r="CV455" s="338"/>
      <c r="CW455" s="338"/>
      <c r="CX455" s="338"/>
      <c r="CY455" s="338"/>
      <c r="CZ455" s="338"/>
      <c r="DA455" s="338"/>
      <c r="DB455" s="338"/>
      <c r="DC455" s="338"/>
      <c r="DD455" s="338"/>
      <c r="DE455" s="338"/>
      <c r="DF455" s="338"/>
      <c r="DG455" s="338"/>
      <c r="DH455" s="338"/>
      <c r="DI455" s="338"/>
      <c r="DJ455" s="338"/>
      <c r="DK455" s="338"/>
      <c r="DL455" s="338"/>
      <c r="DM455" s="338"/>
      <c r="DN455" s="338"/>
      <c r="DO455" s="338"/>
      <c r="DP455" s="338"/>
      <c r="DQ455" s="338"/>
      <c r="DR455" s="338"/>
      <c r="DS455" s="338"/>
      <c r="DT455" s="338"/>
      <c r="DU455" s="338"/>
      <c r="DV455" s="338"/>
      <c r="DW455" s="338"/>
      <c r="DX455" s="338"/>
      <c r="DY455" s="338"/>
    </row>
    <row r="456" spans="2:129">
      <c r="B456" s="338"/>
      <c r="C456" s="338"/>
      <c r="D456" s="338"/>
      <c r="E456" s="338"/>
      <c r="F456" s="338"/>
      <c r="G456" s="338"/>
      <c r="CH456" s="338"/>
      <c r="CI456" s="338"/>
      <c r="CJ456" s="338"/>
      <c r="CK456" s="338"/>
      <c r="CL456" s="338"/>
      <c r="CM456" s="338"/>
      <c r="CN456" s="338"/>
      <c r="CO456" s="338"/>
      <c r="CP456" s="338"/>
      <c r="CQ456" s="338"/>
      <c r="CR456" s="338"/>
      <c r="CS456" s="338"/>
      <c r="CT456" s="338"/>
      <c r="CU456" s="338"/>
      <c r="CV456" s="338"/>
      <c r="CW456" s="338"/>
      <c r="CX456" s="338"/>
      <c r="CY456" s="338"/>
      <c r="CZ456" s="338"/>
      <c r="DA456" s="338"/>
      <c r="DB456" s="338"/>
      <c r="DC456" s="338"/>
      <c r="DD456" s="338"/>
      <c r="DE456" s="338"/>
      <c r="DF456" s="338"/>
      <c r="DG456" s="338"/>
      <c r="DH456" s="338"/>
      <c r="DI456" s="338"/>
      <c r="DJ456" s="338"/>
      <c r="DK456" s="338"/>
      <c r="DL456" s="338"/>
      <c r="DM456" s="338"/>
      <c r="DN456" s="338"/>
      <c r="DO456" s="338"/>
      <c r="DP456" s="338"/>
      <c r="DQ456" s="338"/>
      <c r="DR456" s="338"/>
      <c r="DS456" s="338"/>
      <c r="DT456" s="338"/>
      <c r="DU456" s="338"/>
      <c r="DV456" s="338"/>
      <c r="DW456" s="338"/>
      <c r="DX456" s="338"/>
      <c r="DY456" s="338"/>
    </row>
    <row r="457" spans="2:129">
      <c r="B457" s="338"/>
      <c r="C457" s="338"/>
      <c r="D457" s="338"/>
      <c r="E457" s="338"/>
      <c r="F457" s="338"/>
      <c r="G457" s="338"/>
      <c r="CH457" s="338"/>
      <c r="CI457" s="338"/>
      <c r="CJ457" s="338"/>
      <c r="CK457" s="338"/>
      <c r="CL457" s="338"/>
      <c r="CM457" s="338"/>
      <c r="CN457" s="338"/>
      <c r="CO457" s="338"/>
      <c r="CP457" s="338"/>
      <c r="CQ457" s="338"/>
      <c r="CR457" s="338"/>
      <c r="CS457" s="338"/>
      <c r="CT457" s="338"/>
      <c r="CU457" s="338"/>
      <c r="CV457" s="338"/>
      <c r="CW457" s="338"/>
      <c r="CX457" s="338"/>
      <c r="CY457" s="338"/>
      <c r="CZ457" s="338"/>
      <c r="DA457" s="338"/>
      <c r="DB457" s="338"/>
      <c r="DC457" s="338"/>
      <c r="DD457" s="338"/>
      <c r="DE457" s="338"/>
      <c r="DF457" s="338"/>
      <c r="DG457" s="338"/>
      <c r="DH457" s="338"/>
      <c r="DI457" s="338"/>
      <c r="DJ457" s="338"/>
      <c r="DK457" s="338"/>
      <c r="DL457" s="338"/>
      <c r="DM457" s="338"/>
      <c r="DN457" s="338"/>
      <c r="DO457" s="338"/>
      <c r="DP457" s="338"/>
      <c r="DQ457" s="338"/>
      <c r="DR457" s="338"/>
      <c r="DS457" s="338"/>
      <c r="DT457" s="338"/>
      <c r="DU457" s="338"/>
      <c r="DV457" s="338"/>
      <c r="DW457" s="338"/>
      <c r="DX457" s="338"/>
      <c r="DY457" s="338"/>
    </row>
    <row r="458" spans="2:129">
      <c r="B458" s="338"/>
      <c r="C458" s="338"/>
      <c r="D458" s="338"/>
      <c r="E458" s="338"/>
      <c r="F458" s="338"/>
      <c r="G458" s="338"/>
      <c r="CH458" s="338"/>
      <c r="CI458" s="338"/>
      <c r="CJ458" s="338"/>
      <c r="CK458" s="338"/>
      <c r="CL458" s="338"/>
      <c r="CM458" s="338"/>
      <c r="CN458" s="338"/>
      <c r="CO458" s="338"/>
      <c r="CP458" s="338"/>
      <c r="CQ458" s="338"/>
      <c r="CR458" s="338"/>
      <c r="CS458" s="338"/>
      <c r="CT458" s="338"/>
      <c r="CU458" s="338"/>
      <c r="CV458" s="338"/>
      <c r="CW458" s="338"/>
      <c r="CX458" s="338"/>
      <c r="CY458" s="338"/>
      <c r="CZ458" s="338"/>
      <c r="DA458" s="338"/>
      <c r="DB458" s="338"/>
      <c r="DC458" s="338"/>
      <c r="DD458" s="338"/>
      <c r="DE458" s="338"/>
      <c r="DF458" s="338"/>
      <c r="DG458" s="338"/>
      <c r="DH458" s="338"/>
      <c r="DI458" s="338"/>
      <c r="DJ458" s="338"/>
      <c r="DK458" s="338"/>
      <c r="DL458" s="338"/>
      <c r="DM458" s="338"/>
      <c r="DN458" s="338"/>
      <c r="DO458" s="338"/>
      <c r="DP458" s="338"/>
      <c r="DQ458" s="338"/>
      <c r="DR458" s="338"/>
      <c r="DS458" s="338"/>
      <c r="DT458" s="338"/>
      <c r="DU458" s="338"/>
      <c r="DV458" s="338"/>
      <c r="DW458" s="338"/>
      <c r="DX458" s="338"/>
      <c r="DY458" s="338"/>
    </row>
    <row r="459" spans="2:129">
      <c r="B459" s="338"/>
      <c r="C459" s="338"/>
      <c r="D459" s="338"/>
      <c r="E459" s="338"/>
      <c r="F459" s="338"/>
      <c r="G459" s="338"/>
      <c r="CH459" s="338"/>
      <c r="CI459" s="338"/>
      <c r="CJ459" s="338"/>
      <c r="CK459" s="338"/>
      <c r="CL459" s="338"/>
      <c r="CM459" s="338"/>
      <c r="CN459" s="338"/>
      <c r="CO459" s="338"/>
      <c r="CP459" s="338"/>
      <c r="CQ459" s="338"/>
      <c r="CR459" s="338"/>
      <c r="CS459" s="338"/>
      <c r="CT459" s="338"/>
      <c r="CU459" s="338"/>
      <c r="CV459" s="338"/>
      <c r="CW459" s="338"/>
      <c r="CX459" s="338"/>
      <c r="CY459" s="338"/>
      <c r="CZ459" s="338"/>
      <c r="DA459" s="338"/>
      <c r="DB459" s="338"/>
      <c r="DC459" s="338"/>
      <c r="DD459" s="338"/>
      <c r="DE459" s="338"/>
      <c r="DF459" s="338"/>
      <c r="DG459" s="338"/>
      <c r="DH459" s="338"/>
      <c r="DI459" s="338"/>
      <c r="DJ459" s="338"/>
      <c r="DK459" s="338"/>
      <c r="DL459" s="338"/>
      <c r="DM459" s="338"/>
      <c r="DN459" s="338"/>
      <c r="DO459" s="338"/>
      <c r="DP459" s="338"/>
      <c r="DQ459" s="338"/>
      <c r="DR459" s="338"/>
      <c r="DS459" s="338"/>
      <c r="DT459" s="338"/>
      <c r="DU459" s="338"/>
      <c r="DV459" s="338"/>
      <c r="DW459" s="338"/>
      <c r="DX459" s="338"/>
      <c r="DY459" s="338"/>
    </row>
    <row r="460" spans="2:129">
      <c r="B460" s="338"/>
      <c r="C460" s="338"/>
      <c r="D460" s="338"/>
      <c r="E460" s="338"/>
      <c r="F460" s="338"/>
      <c r="G460" s="338"/>
      <c r="CH460" s="338"/>
      <c r="CI460" s="338"/>
      <c r="CJ460" s="338"/>
      <c r="CK460" s="338"/>
      <c r="CL460" s="338"/>
      <c r="CM460" s="338"/>
      <c r="CN460" s="338"/>
      <c r="CO460" s="338"/>
      <c r="CP460" s="338"/>
      <c r="CQ460" s="338"/>
      <c r="CR460" s="338"/>
      <c r="CS460" s="338"/>
      <c r="CT460" s="338"/>
      <c r="CU460" s="338"/>
      <c r="CV460" s="338"/>
      <c r="CW460" s="338"/>
      <c r="CX460" s="338"/>
      <c r="CY460" s="338"/>
      <c r="CZ460" s="338"/>
      <c r="DA460" s="338"/>
      <c r="DB460" s="338"/>
      <c r="DC460" s="338"/>
      <c r="DD460" s="338"/>
      <c r="DE460" s="338"/>
      <c r="DF460" s="338"/>
      <c r="DG460" s="338"/>
      <c r="DH460" s="338"/>
      <c r="DI460" s="338"/>
      <c r="DJ460" s="338"/>
      <c r="DK460" s="338"/>
      <c r="DL460" s="338"/>
      <c r="DM460" s="338"/>
      <c r="DN460" s="338"/>
      <c r="DO460" s="338"/>
      <c r="DP460" s="338"/>
      <c r="DQ460" s="338"/>
      <c r="DR460" s="338"/>
      <c r="DS460" s="338"/>
      <c r="DT460" s="338"/>
      <c r="DU460" s="338"/>
      <c r="DV460" s="338"/>
      <c r="DW460" s="338"/>
      <c r="DX460" s="338"/>
      <c r="DY460" s="338"/>
    </row>
    <row r="461" spans="2:129">
      <c r="B461" s="338"/>
      <c r="C461" s="338"/>
      <c r="D461" s="338"/>
      <c r="E461" s="338"/>
      <c r="F461" s="338"/>
      <c r="G461" s="338"/>
      <c r="CH461" s="338"/>
      <c r="CI461" s="338"/>
      <c r="CJ461" s="338"/>
      <c r="CK461" s="338"/>
      <c r="CL461" s="338"/>
      <c r="CM461" s="338"/>
      <c r="CN461" s="338"/>
      <c r="CO461" s="338"/>
      <c r="CP461" s="338"/>
      <c r="CQ461" s="338"/>
      <c r="CR461" s="338"/>
      <c r="CS461" s="338"/>
      <c r="CT461" s="338"/>
      <c r="CU461" s="338"/>
      <c r="CV461" s="338"/>
      <c r="CW461" s="338"/>
      <c r="CX461" s="338"/>
      <c r="CY461" s="338"/>
      <c r="CZ461" s="338"/>
      <c r="DA461" s="338"/>
      <c r="DB461" s="338"/>
      <c r="DC461" s="338"/>
      <c r="DD461" s="338"/>
      <c r="DE461" s="338"/>
      <c r="DF461" s="338"/>
      <c r="DG461" s="338"/>
      <c r="DH461" s="338"/>
      <c r="DI461" s="338"/>
      <c r="DJ461" s="338"/>
      <c r="DK461" s="338"/>
      <c r="DL461" s="338"/>
      <c r="DM461" s="338"/>
      <c r="DN461" s="338"/>
      <c r="DO461" s="338"/>
      <c r="DP461" s="338"/>
      <c r="DQ461" s="338"/>
      <c r="DR461" s="338"/>
      <c r="DS461" s="338"/>
      <c r="DT461" s="338"/>
      <c r="DU461" s="338"/>
      <c r="DV461" s="338"/>
      <c r="DW461" s="338"/>
      <c r="DX461" s="338"/>
      <c r="DY461" s="338"/>
    </row>
    <row r="462" spans="2:129">
      <c r="B462" s="338"/>
      <c r="C462" s="338"/>
      <c r="D462" s="338"/>
      <c r="E462" s="338"/>
      <c r="F462" s="338"/>
      <c r="G462" s="338"/>
      <c r="CH462" s="338"/>
      <c r="CI462" s="338"/>
      <c r="CJ462" s="338"/>
      <c r="CK462" s="338"/>
      <c r="CL462" s="338"/>
      <c r="CM462" s="338"/>
      <c r="CN462" s="338"/>
      <c r="CO462" s="338"/>
      <c r="CP462" s="338"/>
      <c r="CQ462" s="338"/>
      <c r="CR462" s="338"/>
      <c r="CS462" s="338"/>
      <c r="CT462" s="338"/>
      <c r="CU462" s="338"/>
      <c r="CV462" s="338"/>
      <c r="CW462" s="338"/>
      <c r="CX462" s="338"/>
      <c r="CY462" s="338"/>
      <c r="CZ462" s="338"/>
      <c r="DA462" s="338"/>
      <c r="DB462" s="338"/>
      <c r="DC462" s="338"/>
      <c r="DD462" s="338"/>
      <c r="DE462" s="338"/>
      <c r="DF462" s="338"/>
      <c r="DG462" s="338"/>
      <c r="DH462" s="338"/>
      <c r="DI462" s="338"/>
      <c r="DJ462" s="338"/>
      <c r="DK462" s="338"/>
      <c r="DL462" s="338"/>
      <c r="DM462" s="338"/>
      <c r="DN462" s="338"/>
      <c r="DO462" s="338"/>
      <c r="DP462" s="338"/>
      <c r="DQ462" s="338"/>
      <c r="DR462" s="338"/>
      <c r="DS462" s="338"/>
      <c r="DT462" s="338"/>
      <c r="DU462" s="338"/>
      <c r="DV462" s="338"/>
      <c r="DW462" s="338"/>
      <c r="DX462" s="338"/>
      <c r="DY462" s="338"/>
    </row>
    <row r="463" spans="2:129">
      <c r="B463" s="338"/>
      <c r="C463" s="338"/>
      <c r="D463" s="338"/>
      <c r="E463" s="338"/>
      <c r="F463" s="338"/>
      <c r="G463" s="338"/>
      <c r="CH463" s="338"/>
      <c r="CI463" s="338"/>
      <c r="CJ463" s="338"/>
      <c r="CK463" s="338"/>
      <c r="CL463" s="338"/>
      <c r="CM463" s="338"/>
      <c r="CN463" s="338"/>
      <c r="CO463" s="338"/>
      <c r="CP463" s="338"/>
      <c r="CQ463" s="338"/>
      <c r="CR463" s="338"/>
      <c r="CS463" s="338"/>
      <c r="CT463" s="338"/>
      <c r="CU463" s="338"/>
      <c r="CV463" s="338"/>
      <c r="CW463" s="338"/>
      <c r="CX463" s="338"/>
      <c r="CY463" s="338"/>
      <c r="CZ463" s="338"/>
      <c r="DA463" s="338"/>
      <c r="DB463" s="338"/>
      <c r="DC463" s="338"/>
      <c r="DD463" s="338"/>
      <c r="DE463" s="338"/>
      <c r="DF463" s="338"/>
      <c r="DG463" s="338"/>
      <c r="DH463" s="338"/>
      <c r="DI463" s="338"/>
      <c r="DJ463" s="338"/>
      <c r="DK463" s="338"/>
      <c r="DL463" s="338"/>
      <c r="DM463" s="338"/>
      <c r="DN463" s="338"/>
      <c r="DO463" s="338"/>
      <c r="DP463" s="338"/>
      <c r="DQ463" s="338"/>
      <c r="DR463" s="338"/>
      <c r="DS463" s="338"/>
      <c r="DT463" s="338"/>
      <c r="DU463" s="338"/>
      <c r="DV463" s="338"/>
      <c r="DW463" s="338"/>
      <c r="DX463" s="338"/>
      <c r="DY463" s="338"/>
    </row>
    <row r="464" spans="2:129">
      <c r="B464" s="338"/>
      <c r="C464" s="338"/>
      <c r="D464" s="338"/>
      <c r="E464" s="338"/>
      <c r="F464" s="338"/>
      <c r="G464" s="338"/>
      <c r="CH464" s="338"/>
      <c r="CI464" s="338"/>
      <c r="CJ464" s="338"/>
      <c r="CK464" s="338"/>
      <c r="CL464" s="338"/>
      <c r="CM464" s="338"/>
      <c r="CN464" s="338"/>
      <c r="CO464" s="338"/>
      <c r="CP464" s="338"/>
      <c r="CQ464" s="338"/>
      <c r="CR464" s="338"/>
      <c r="CS464" s="338"/>
      <c r="CT464" s="338"/>
      <c r="CU464" s="338"/>
      <c r="CV464" s="338"/>
      <c r="CW464" s="338"/>
      <c r="CX464" s="338"/>
      <c r="CY464" s="338"/>
      <c r="CZ464" s="338"/>
      <c r="DA464" s="338"/>
      <c r="DB464" s="338"/>
      <c r="DC464" s="338"/>
      <c r="DD464" s="338"/>
      <c r="DE464" s="338"/>
      <c r="DF464" s="338"/>
      <c r="DG464" s="338"/>
      <c r="DH464" s="338"/>
      <c r="DI464" s="338"/>
      <c r="DJ464" s="338"/>
      <c r="DK464" s="338"/>
      <c r="DL464" s="338"/>
      <c r="DM464" s="338"/>
      <c r="DN464" s="338"/>
      <c r="DO464" s="338"/>
      <c r="DP464" s="338"/>
      <c r="DQ464" s="338"/>
      <c r="DR464" s="338"/>
      <c r="DS464" s="338"/>
      <c r="DT464" s="338"/>
      <c r="DU464" s="338"/>
      <c r="DV464" s="338"/>
      <c r="DW464" s="338"/>
      <c r="DX464" s="338"/>
      <c r="DY464" s="338"/>
    </row>
    <row r="465" spans="2:129">
      <c r="B465" s="338"/>
      <c r="C465" s="338"/>
      <c r="D465" s="338"/>
      <c r="E465" s="338"/>
      <c r="F465" s="338"/>
      <c r="G465" s="338"/>
      <c r="CH465" s="338"/>
      <c r="CI465" s="338"/>
      <c r="CJ465" s="338"/>
      <c r="CK465" s="338"/>
      <c r="CL465" s="338"/>
      <c r="CM465" s="338"/>
      <c r="CN465" s="338"/>
      <c r="CO465" s="338"/>
      <c r="CP465" s="338"/>
      <c r="CQ465" s="338"/>
      <c r="CR465" s="338"/>
      <c r="CS465" s="338"/>
      <c r="CT465" s="338"/>
      <c r="CU465" s="338"/>
      <c r="CV465" s="338"/>
      <c r="CW465" s="338"/>
      <c r="CX465" s="338"/>
      <c r="CY465" s="338"/>
      <c r="CZ465" s="338"/>
      <c r="DA465" s="338"/>
      <c r="DB465" s="338"/>
      <c r="DC465" s="338"/>
      <c r="DD465" s="338"/>
      <c r="DE465" s="338"/>
      <c r="DF465" s="338"/>
      <c r="DG465" s="338"/>
      <c r="DH465" s="338"/>
      <c r="DI465" s="338"/>
      <c r="DJ465" s="338"/>
      <c r="DK465" s="338"/>
      <c r="DL465" s="338"/>
      <c r="DM465" s="338"/>
      <c r="DN465" s="338"/>
      <c r="DO465" s="338"/>
      <c r="DP465" s="338"/>
      <c r="DQ465" s="338"/>
      <c r="DR465" s="338"/>
      <c r="DS465" s="338"/>
      <c r="DT465" s="338"/>
      <c r="DU465" s="338"/>
      <c r="DV465" s="338"/>
      <c r="DW465" s="338"/>
      <c r="DX465" s="338"/>
      <c r="DY465" s="338"/>
    </row>
    <row r="466" spans="2:129">
      <c r="B466" s="338"/>
      <c r="C466" s="338"/>
      <c r="D466" s="338"/>
      <c r="E466" s="338"/>
      <c r="F466" s="338"/>
      <c r="G466" s="338"/>
      <c r="CH466" s="338"/>
      <c r="CI466" s="338"/>
      <c r="CJ466" s="338"/>
      <c r="CK466" s="338"/>
      <c r="CL466" s="338"/>
      <c r="CM466" s="338"/>
      <c r="CN466" s="338"/>
      <c r="CO466" s="338"/>
      <c r="CP466" s="338"/>
      <c r="CQ466" s="338"/>
      <c r="CR466" s="338"/>
      <c r="CS466" s="338"/>
      <c r="CT466" s="338"/>
      <c r="CU466" s="338"/>
      <c r="CV466" s="338"/>
      <c r="CW466" s="338"/>
      <c r="CX466" s="338"/>
      <c r="CY466" s="338"/>
      <c r="CZ466" s="338"/>
      <c r="DA466" s="338"/>
      <c r="DB466" s="338"/>
      <c r="DC466" s="338"/>
      <c r="DD466" s="338"/>
      <c r="DE466" s="338"/>
      <c r="DF466" s="338"/>
      <c r="DG466" s="338"/>
      <c r="DH466" s="338"/>
      <c r="DI466" s="338"/>
      <c r="DJ466" s="338"/>
      <c r="DK466" s="338"/>
      <c r="DL466" s="338"/>
      <c r="DM466" s="338"/>
      <c r="DN466" s="338"/>
      <c r="DO466" s="338"/>
      <c r="DP466" s="338"/>
      <c r="DQ466" s="338"/>
      <c r="DR466" s="338"/>
      <c r="DS466" s="338"/>
      <c r="DT466" s="338"/>
      <c r="DU466" s="338"/>
      <c r="DV466" s="338"/>
      <c r="DW466" s="338"/>
      <c r="DX466" s="338"/>
      <c r="DY466" s="338"/>
    </row>
    <row r="467" spans="2:129">
      <c r="B467" s="338"/>
      <c r="C467" s="338"/>
      <c r="D467" s="338"/>
      <c r="E467" s="338"/>
      <c r="F467" s="338"/>
      <c r="G467" s="338"/>
      <c r="CH467" s="338"/>
      <c r="CI467" s="338"/>
      <c r="CJ467" s="338"/>
      <c r="CK467" s="338"/>
      <c r="CL467" s="338"/>
      <c r="CM467" s="338"/>
      <c r="CN467" s="338"/>
      <c r="CO467" s="338"/>
      <c r="CP467" s="338"/>
      <c r="CQ467" s="338"/>
      <c r="CR467" s="338"/>
      <c r="CS467" s="338"/>
      <c r="CT467" s="338"/>
      <c r="CU467" s="338"/>
      <c r="CV467" s="338"/>
      <c r="CW467" s="338"/>
      <c r="CX467" s="338"/>
      <c r="CY467" s="338"/>
      <c r="CZ467" s="338"/>
      <c r="DA467" s="338"/>
      <c r="DB467" s="338"/>
      <c r="DC467" s="338"/>
      <c r="DD467" s="338"/>
      <c r="DE467" s="338"/>
      <c r="DF467" s="338"/>
      <c r="DG467" s="338"/>
      <c r="DH467" s="338"/>
      <c r="DI467" s="338"/>
      <c r="DJ467" s="338"/>
      <c r="DK467" s="338"/>
      <c r="DL467" s="338"/>
      <c r="DM467" s="338"/>
      <c r="DN467" s="338"/>
      <c r="DO467" s="338"/>
      <c r="DP467" s="338"/>
      <c r="DQ467" s="338"/>
      <c r="DR467" s="338"/>
      <c r="DS467" s="338"/>
      <c r="DT467" s="338"/>
      <c r="DU467" s="338"/>
      <c r="DV467" s="338"/>
      <c r="DW467" s="338"/>
      <c r="DX467" s="338"/>
      <c r="DY467" s="338"/>
    </row>
    <row r="468" spans="2:129">
      <c r="B468" s="338"/>
      <c r="C468" s="338"/>
      <c r="D468" s="338"/>
      <c r="E468" s="338"/>
      <c r="F468" s="338"/>
      <c r="G468" s="338"/>
      <c r="CH468" s="338"/>
      <c r="CI468" s="338"/>
      <c r="CJ468" s="338"/>
      <c r="CK468" s="338"/>
      <c r="CL468" s="338"/>
      <c r="CM468" s="338"/>
      <c r="CN468" s="338"/>
      <c r="CO468" s="338"/>
      <c r="CP468" s="338"/>
      <c r="CQ468" s="338"/>
      <c r="CR468" s="338"/>
      <c r="CS468" s="338"/>
      <c r="CT468" s="338"/>
      <c r="CU468" s="338"/>
      <c r="CV468" s="338"/>
      <c r="CW468" s="338"/>
      <c r="CX468" s="338"/>
      <c r="CY468" s="338"/>
      <c r="CZ468" s="338"/>
      <c r="DA468" s="338"/>
      <c r="DB468" s="338"/>
      <c r="DC468" s="338"/>
      <c r="DD468" s="338"/>
      <c r="DE468" s="338"/>
      <c r="DF468" s="338"/>
      <c r="DG468" s="338"/>
      <c r="DH468" s="338"/>
      <c r="DI468" s="338"/>
      <c r="DJ468" s="338"/>
      <c r="DK468" s="338"/>
      <c r="DL468" s="338"/>
      <c r="DM468" s="338"/>
      <c r="DN468" s="338"/>
      <c r="DO468" s="338"/>
      <c r="DP468" s="338"/>
      <c r="DQ468" s="338"/>
      <c r="DR468" s="338"/>
      <c r="DS468" s="338"/>
      <c r="DT468" s="338"/>
      <c r="DU468" s="338"/>
      <c r="DV468" s="338"/>
      <c r="DW468" s="338"/>
      <c r="DX468" s="338"/>
      <c r="DY468" s="338"/>
    </row>
    <row r="469" spans="2:129">
      <c r="B469" s="338"/>
      <c r="C469" s="338"/>
      <c r="D469" s="338"/>
      <c r="E469" s="338"/>
      <c r="F469" s="338"/>
      <c r="G469" s="338"/>
      <c r="CH469" s="338"/>
      <c r="CI469" s="338"/>
      <c r="CJ469" s="338"/>
      <c r="CK469" s="338"/>
      <c r="CL469" s="338"/>
      <c r="CM469" s="338"/>
      <c r="CN469" s="338"/>
      <c r="CO469" s="338"/>
      <c r="CP469" s="338"/>
      <c r="CQ469" s="338"/>
      <c r="CR469" s="338"/>
      <c r="CS469" s="338"/>
      <c r="CT469" s="338"/>
      <c r="CU469" s="338"/>
      <c r="CV469" s="338"/>
      <c r="CW469" s="338"/>
      <c r="CX469" s="338"/>
      <c r="CY469" s="338"/>
      <c r="CZ469" s="338"/>
      <c r="DA469" s="338"/>
      <c r="DB469" s="338"/>
      <c r="DC469" s="338"/>
      <c r="DD469" s="338"/>
      <c r="DE469" s="338"/>
      <c r="DF469" s="338"/>
      <c r="DG469" s="338"/>
      <c r="DH469" s="338"/>
      <c r="DI469" s="338"/>
      <c r="DJ469" s="338"/>
      <c r="DK469" s="338"/>
      <c r="DL469" s="338"/>
      <c r="DM469" s="338"/>
      <c r="DN469" s="338"/>
      <c r="DO469" s="338"/>
      <c r="DP469" s="338"/>
      <c r="DQ469" s="338"/>
      <c r="DR469" s="338"/>
      <c r="DS469" s="338"/>
      <c r="DT469" s="338"/>
      <c r="DU469" s="338"/>
      <c r="DV469" s="338"/>
      <c r="DW469" s="338"/>
      <c r="DX469" s="338"/>
      <c r="DY469" s="338"/>
    </row>
    <row r="470" spans="2:129">
      <c r="B470" s="338"/>
      <c r="C470" s="338"/>
      <c r="D470" s="338"/>
      <c r="E470" s="338"/>
      <c r="F470" s="338"/>
      <c r="G470" s="338"/>
      <c r="CH470" s="338"/>
      <c r="CI470" s="338"/>
      <c r="CJ470" s="338"/>
      <c r="CK470" s="338"/>
      <c r="CL470" s="338"/>
      <c r="CM470" s="338"/>
      <c r="CN470" s="338"/>
      <c r="CO470" s="338"/>
      <c r="CP470" s="338"/>
      <c r="CQ470" s="338"/>
      <c r="CR470" s="338"/>
      <c r="CS470" s="338"/>
      <c r="CT470" s="338"/>
      <c r="CU470" s="338"/>
      <c r="CV470" s="338"/>
      <c r="CW470" s="338"/>
      <c r="CX470" s="338"/>
      <c r="CY470" s="338"/>
      <c r="CZ470" s="338"/>
      <c r="DA470" s="338"/>
      <c r="DB470" s="338"/>
      <c r="DC470" s="338"/>
      <c r="DD470" s="338"/>
      <c r="DE470" s="338"/>
      <c r="DF470" s="338"/>
      <c r="DG470" s="338"/>
      <c r="DH470" s="338"/>
      <c r="DI470" s="338"/>
      <c r="DJ470" s="338"/>
      <c r="DK470" s="338"/>
      <c r="DL470" s="338"/>
      <c r="DM470" s="338"/>
      <c r="DN470" s="338"/>
      <c r="DO470" s="338"/>
      <c r="DP470" s="338"/>
      <c r="DQ470" s="338"/>
      <c r="DR470" s="338"/>
      <c r="DS470" s="338"/>
      <c r="DT470" s="338"/>
      <c r="DU470" s="338"/>
      <c r="DV470" s="338"/>
      <c r="DW470" s="338"/>
      <c r="DX470" s="338"/>
      <c r="DY470" s="338"/>
    </row>
    <row r="471" spans="2:129">
      <c r="B471" s="338"/>
      <c r="C471" s="338"/>
      <c r="D471" s="338"/>
      <c r="E471" s="338"/>
      <c r="F471" s="338"/>
      <c r="G471" s="338"/>
      <c r="CH471" s="338"/>
      <c r="CI471" s="338"/>
      <c r="CJ471" s="338"/>
      <c r="CK471" s="338"/>
      <c r="CL471" s="338"/>
      <c r="CM471" s="338"/>
      <c r="CN471" s="338"/>
      <c r="CO471" s="338"/>
      <c r="CP471" s="338"/>
      <c r="CQ471" s="338"/>
      <c r="CR471" s="338"/>
      <c r="CS471" s="338"/>
      <c r="CT471" s="338"/>
      <c r="CU471" s="338"/>
      <c r="CV471" s="338"/>
      <c r="CW471" s="338"/>
      <c r="CX471" s="338"/>
      <c r="CY471" s="338"/>
      <c r="CZ471" s="338"/>
      <c r="DA471" s="338"/>
      <c r="DB471" s="338"/>
      <c r="DC471" s="338"/>
      <c r="DD471" s="338"/>
      <c r="DE471" s="338"/>
      <c r="DF471" s="338"/>
      <c r="DG471" s="338"/>
      <c r="DH471" s="338"/>
      <c r="DI471" s="338"/>
      <c r="DJ471" s="338"/>
      <c r="DK471" s="338"/>
      <c r="DL471" s="338"/>
      <c r="DM471" s="338"/>
      <c r="DN471" s="338"/>
      <c r="DO471" s="338"/>
      <c r="DP471" s="338"/>
      <c r="DQ471" s="338"/>
      <c r="DR471" s="338"/>
      <c r="DS471" s="338"/>
      <c r="DT471" s="338"/>
      <c r="DU471" s="338"/>
      <c r="DV471" s="338"/>
      <c r="DW471" s="338"/>
      <c r="DX471" s="338"/>
      <c r="DY471" s="338"/>
    </row>
    <row r="472" spans="2:129">
      <c r="B472" s="338"/>
      <c r="C472" s="338"/>
      <c r="D472" s="338"/>
      <c r="E472" s="338"/>
      <c r="F472" s="338"/>
      <c r="G472" s="338"/>
      <c r="CH472" s="338"/>
      <c r="CI472" s="338"/>
      <c r="CJ472" s="338"/>
      <c r="CK472" s="338"/>
      <c r="CL472" s="338"/>
      <c r="CM472" s="338"/>
      <c r="CN472" s="338"/>
      <c r="CO472" s="338"/>
      <c r="CP472" s="338"/>
      <c r="CQ472" s="338"/>
      <c r="CR472" s="338"/>
      <c r="CS472" s="338"/>
      <c r="CT472" s="338"/>
      <c r="CU472" s="338"/>
      <c r="CV472" s="338"/>
      <c r="CW472" s="338"/>
      <c r="CX472" s="338"/>
      <c r="CY472" s="338"/>
      <c r="CZ472" s="338"/>
      <c r="DA472" s="338"/>
      <c r="DB472" s="338"/>
      <c r="DC472" s="338"/>
      <c r="DD472" s="338"/>
      <c r="DE472" s="338"/>
      <c r="DF472" s="338"/>
      <c r="DG472" s="338"/>
      <c r="DH472" s="338"/>
      <c r="DI472" s="338"/>
      <c r="DJ472" s="338"/>
      <c r="DK472" s="338"/>
      <c r="DL472" s="338"/>
      <c r="DM472" s="338"/>
      <c r="DN472" s="338"/>
      <c r="DO472" s="338"/>
      <c r="DP472" s="338"/>
      <c r="DQ472" s="338"/>
      <c r="DR472" s="338"/>
      <c r="DS472" s="338"/>
      <c r="DT472" s="338"/>
      <c r="DU472" s="338"/>
      <c r="DV472" s="338"/>
      <c r="DW472" s="338"/>
      <c r="DX472" s="338"/>
      <c r="DY472" s="338"/>
    </row>
    <row r="473" spans="2:129">
      <c r="B473" s="338"/>
      <c r="C473" s="338"/>
      <c r="D473" s="338"/>
      <c r="E473" s="338"/>
      <c r="F473" s="338"/>
      <c r="G473" s="338"/>
      <c r="CH473" s="338"/>
      <c r="CI473" s="338"/>
      <c r="CJ473" s="338"/>
      <c r="CK473" s="338"/>
      <c r="CL473" s="338"/>
      <c r="CM473" s="338"/>
      <c r="CN473" s="338"/>
      <c r="CO473" s="338"/>
      <c r="CP473" s="338"/>
      <c r="CQ473" s="338"/>
      <c r="CR473" s="338"/>
      <c r="CS473" s="338"/>
      <c r="CT473" s="338"/>
      <c r="CU473" s="338"/>
      <c r="CV473" s="338"/>
      <c r="CW473" s="338"/>
      <c r="CX473" s="338"/>
      <c r="CY473" s="338"/>
      <c r="CZ473" s="338"/>
      <c r="DA473" s="338"/>
      <c r="DB473" s="338"/>
      <c r="DC473" s="338"/>
      <c r="DD473" s="338"/>
      <c r="DE473" s="338"/>
      <c r="DF473" s="338"/>
      <c r="DG473" s="338"/>
      <c r="DH473" s="338"/>
      <c r="DI473" s="338"/>
      <c r="DJ473" s="338"/>
      <c r="DK473" s="338"/>
      <c r="DL473" s="338"/>
      <c r="DM473" s="338"/>
      <c r="DN473" s="338"/>
      <c r="DO473" s="338"/>
      <c r="DP473" s="338"/>
      <c r="DQ473" s="338"/>
      <c r="DR473" s="338"/>
      <c r="DS473" s="338"/>
      <c r="DT473" s="338"/>
      <c r="DU473" s="338"/>
      <c r="DV473" s="338"/>
      <c r="DW473" s="338"/>
      <c r="DX473" s="338"/>
      <c r="DY473" s="338"/>
    </row>
    <row r="474" spans="2:129">
      <c r="B474" s="338"/>
      <c r="C474" s="338"/>
      <c r="D474" s="338"/>
      <c r="E474" s="338"/>
      <c r="F474" s="338"/>
      <c r="G474" s="338"/>
      <c r="CH474" s="338"/>
      <c r="CI474" s="338"/>
      <c r="CJ474" s="338"/>
      <c r="CK474" s="338"/>
      <c r="CL474" s="338"/>
      <c r="CM474" s="338"/>
      <c r="CN474" s="338"/>
      <c r="CO474" s="338"/>
      <c r="CP474" s="338"/>
      <c r="CQ474" s="338"/>
      <c r="CR474" s="338"/>
      <c r="CS474" s="338"/>
      <c r="CT474" s="338"/>
      <c r="CU474" s="338"/>
      <c r="CV474" s="338"/>
      <c r="CW474" s="338"/>
      <c r="CX474" s="338"/>
      <c r="CY474" s="338"/>
      <c r="CZ474" s="338"/>
      <c r="DA474" s="338"/>
      <c r="DB474" s="338"/>
      <c r="DC474" s="338"/>
      <c r="DD474" s="338"/>
      <c r="DE474" s="338"/>
      <c r="DF474" s="338"/>
      <c r="DG474" s="338"/>
      <c r="DH474" s="338"/>
      <c r="DI474" s="338"/>
      <c r="DJ474" s="338"/>
      <c r="DK474" s="338"/>
      <c r="DL474" s="338"/>
      <c r="DM474" s="338"/>
      <c r="DN474" s="338"/>
      <c r="DO474" s="338"/>
      <c r="DP474" s="338"/>
      <c r="DQ474" s="338"/>
      <c r="DR474" s="338"/>
      <c r="DS474" s="338"/>
      <c r="DT474" s="338"/>
      <c r="DU474" s="338"/>
      <c r="DV474" s="338"/>
      <c r="DW474" s="338"/>
      <c r="DX474" s="338"/>
      <c r="DY474" s="338"/>
    </row>
    <row r="475" spans="2:129">
      <c r="B475" s="338"/>
      <c r="C475" s="338"/>
      <c r="D475" s="338"/>
      <c r="E475" s="338"/>
      <c r="F475" s="338"/>
      <c r="G475" s="338"/>
      <c r="CH475" s="338"/>
      <c r="CI475" s="338"/>
      <c r="CJ475" s="338"/>
      <c r="CK475" s="338"/>
      <c r="CL475" s="338"/>
      <c r="CM475" s="338"/>
      <c r="CN475" s="338"/>
      <c r="CO475" s="338"/>
      <c r="CP475" s="338"/>
      <c r="CQ475" s="338"/>
      <c r="CR475" s="338"/>
      <c r="CS475" s="338"/>
      <c r="CT475" s="338"/>
      <c r="CU475" s="338"/>
      <c r="CV475" s="338"/>
      <c r="CW475" s="338"/>
      <c r="CX475" s="338"/>
      <c r="CY475" s="338"/>
      <c r="CZ475" s="338"/>
      <c r="DA475" s="338"/>
      <c r="DB475" s="338"/>
      <c r="DC475" s="338"/>
      <c r="DD475" s="338"/>
      <c r="DE475" s="338"/>
      <c r="DF475" s="338"/>
      <c r="DG475" s="338"/>
      <c r="DH475" s="338"/>
      <c r="DI475" s="338"/>
      <c r="DJ475" s="338"/>
      <c r="DK475" s="338"/>
      <c r="DL475" s="338"/>
      <c r="DM475" s="338"/>
      <c r="DN475" s="338"/>
      <c r="DO475" s="338"/>
      <c r="DP475" s="338"/>
      <c r="DQ475" s="338"/>
      <c r="DR475" s="338"/>
      <c r="DS475" s="338"/>
      <c r="DT475" s="338"/>
      <c r="DU475" s="338"/>
      <c r="DV475" s="338"/>
      <c r="DW475" s="338"/>
      <c r="DX475" s="338"/>
      <c r="DY475" s="338"/>
    </row>
    <row r="476" spans="2:129">
      <c r="B476" s="338"/>
      <c r="C476" s="338"/>
      <c r="D476" s="338"/>
      <c r="E476" s="338"/>
      <c r="F476" s="338"/>
      <c r="G476" s="338"/>
      <c r="CH476" s="338"/>
      <c r="CI476" s="338"/>
      <c r="CJ476" s="338"/>
      <c r="CK476" s="338"/>
      <c r="CL476" s="338"/>
      <c r="CM476" s="338"/>
      <c r="CN476" s="338"/>
      <c r="CO476" s="338"/>
      <c r="CP476" s="338"/>
      <c r="CQ476" s="338"/>
      <c r="CR476" s="338"/>
      <c r="CS476" s="338"/>
      <c r="CT476" s="338"/>
      <c r="CU476" s="338"/>
      <c r="CV476" s="338"/>
      <c r="CW476" s="338"/>
      <c r="CX476" s="338"/>
      <c r="CY476" s="338"/>
      <c r="CZ476" s="338"/>
      <c r="DA476" s="338"/>
      <c r="DB476" s="338"/>
      <c r="DC476" s="338"/>
      <c r="DD476" s="338"/>
      <c r="DE476" s="338"/>
      <c r="DF476" s="338"/>
      <c r="DG476" s="338"/>
      <c r="DH476" s="338"/>
      <c r="DI476" s="338"/>
      <c r="DJ476" s="338"/>
      <c r="DK476" s="338"/>
      <c r="DL476" s="338"/>
      <c r="DM476" s="338"/>
      <c r="DN476" s="338"/>
      <c r="DO476" s="338"/>
      <c r="DP476" s="338"/>
      <c r="DQ476" s="338"/>
      <c r="DR476" s="338"/>
      <c r="DS476" s="338"/>
      <c r="DT476" s="338"/>
      <c r="DU476" s="338"/>
      <c r="DV476" s="338"/>
      <c r="DW476" s="338"/>
      <c r="DX476" s="338"/>
      <c r="DY476" s="338"/>
    </row>
    <row r="477" spans="2:129">
      <c r="B477" s="338"/>
      <c r="C477" s="338"/>
      <c r="D477" s="338"/>
      <c r="E477" s="338"/>
      <c r="F477" s="338"/>
      <c r="G477" s="338"/>
      <c r="CH477" s="338"/>
      <c r="CI477" s="338"/>
      <c r="CJ477" s="338"/>
      <c r="CK477" s="338"/>
      <c r="CL477" s="338"/>
      <c r="CM477" s="338"/>
      <c r="CN477" s="338"/>
      <c r="CO477" s="338"/>
      <c r="CP477" s="338"/>
      <c r="CQ477" s="338"/>
      <c r="CR477" s="338"/>
      <c r="CS477" s="338"/>
      <c r="CT477" s="338"/>
      <c r="CU477" s="338"/>
      <c r="CV477" s="338"/>
      <c r="CW477" s="338"/>
      <c r="CX477" s="338"/>
      <c r="CY477" s="338"/>
      <c r="CZ477" s="338"/>
      <c r="DA477" s="338"/>
      <c r="DB477" s="338"/>
      <c r="DC477" s="338"/>
      <c r="DD477" s="338"/>
      <c r="DE477" s="338"/>
      <c r="DF477" s="338"/>
      <c r="DG477" s="338"/>
      <c r="DH477" s="338"/>
      <c r="DI477" s="338"/>
      <c r="DJ477" s="338"/>
      <c r="DK477" s="338"/>
      <c r="DL477" s="338"/>
      <c r="DM477" s="338"/>
      <c r="DN477" s="338"/>
      <c r="DO477" s="338"/>
      <c r="DP477" s="338"/>
      <c r="DQ477" s="338"/>
      <c r="DR477" s="338"/>
      <c r="DS477" s="338"/>
      <c r="DT477" s="338"/>
      <c r="DU477" s="338"/>
      <c r="DV477" s="338"/>
      <c r="DW477" s="338"/>
      <c r="DX477" s="338"/>
      <c r="DY477" s="338"/>
    </row>
    <row r="478" spans="2:129">
      <c r="B478" s="338"/>
      <c r="C478" s="338"/>
      <c r="D478" s="338"/>
      <c r="E478" s="338"/>
      <c r="F478" s="338"/>
      <c r="G478" s="338"/>
      <c r="CH478" s="338"/>
      <c r="CI478" s="338"/>
      <c r="CJ478" s="338"/>
      <c r="CK478" s="338"/>
      <c r="CL478" s="338"/>
      <c r="CM478" s="338"/>
      <c r="CN478" s="338"/>
      <c r="CO478" s="338"/>
      <c r="CP478" s="338"/>
      <c r="CQ478" s="338"/>
      <c r="CR478" s="338"/>
      <c r="CS478" s="338"/>
      <c r="CT478" s="338"/>
      <c r="CU478" s="338"/>
      <c r="CV478" s="338"/>
      <c r="CW478" s="338"/>
      <c r="CX478" s="338"/>
      <c r="CY478" s="338"/>
      <c r="CZ478" s="338"/>
      <c r="DA478" s="338"/>
      <c r="DB478" s="338"/>
      <c r="DC478" s="338"/>
      <c r="DD478" s="338"/>
      <c r="DE478" s="338"/>
      <c r="DF478" s="338"/>
      <c r="DG478" s="338"/>
      <c r="DH478" s="338"/>
      <c r="DI478" s="338"/>
      <c r="DJ478" s="338"/>
      <c r="DK478" s="338"/>
      <c r="DL478" s="338"/>
      <c r="DM478" s="338"/>
      <c r="DN478" s="338"/>
      <c r="DO478" s="338"/>
      <c r="DP478" s="338"/>
      <c r="DQ478" s="338"/>
      <c r="DR478" s="338"/>
      <c r="DS478" s="338"/>
      <c r="DT478" s="338"/>
      <c r="DU478" s="338"/>
      <c r="DV478" s="338"/>
      <c r="DW478" s="338"/>
      <c r="DX478" s="338"/>
      <c r="DY478" s="338"/>
    </row>
    <row r="479" spans="2:129">
      <c r="B479" s="338"/>
      <c r="C479" s="338"/>
      <c r="D479" s="338"/>
      <c r="E479" s="338"/>
      <c r="F479" s="338"/>
      <c r="G479" s="338"/>
      <c r="CH479" s="338"/>
      <c r="CI479" s="338"/>
      <c r="CJ479" s="338"/>
      <c r="CK479" s="338"/>
      <c r="CL479" s="338"/>
      <c r="CM479" s="338"/>
      <c r="CN479" s="338"/>
      <c r="CO479" s="338"/>
      <c r="CP479" s="338"/>
      <c r="CQ479" s="338"/>
      <c r="CR479" s="338"/>
      <c r="CS479" s="338"/>
      <c r="CT479" s="338"/>
      <c r="CU479" s="338"/>
      <c r="CV479" s="338"/>
      <c r="CW479" s="338"/>
      <c r="CX479" s="338"/>
      <c r="CY479" s="338"/>
      <c r="CZ479" s="338"/>
      <c r="DA479" s="338"/>
      <c r="DB479" s="338"/>
      <c r="DC479" s="338"/>
      <c r="DD479" s="338"/>
      <c r="DE479" s="338"/>
      <c r="DF479" s="338"/>
      <c r="DG479" s="338"/>
      <c r="DH479" s="338"/>
      <c r="DI479" s="338"/>
      <c r="DJ479" s="338"/>
      <c r="DK479" s="338"/>
      <c r="DL479" s="338"/>
      <c r="DM479" s="338"/>
      <c r="DN479" s="338"/>
      <c r="DO479" s="338"/>
      <c r="DP479" s="338"/>
      <c r="DQ479" s="338"/>
      <c r="DR479" s="338"/>
      <c r="DS479" s="338"/>
      <c r="DT479" s="338"/>
      <c r="DU479" s="338"/>
      <c r="DV479" s="338"/>
      <c r="DW479" s="338"/>
      <c r="DX479" s="338"/>
      <c r="DY479" s="338"/>
    </row>
    <row r="480" spans="2:129">
      <c r="B480" s="338"/>
      <c r="C480" s="338"/>
      <c r="D480" s="338"/>
      <c r="E480" s="338"/>
      <c r="F480" s="338"/>
      <c r="G480" s="338"/>
      <c r="CH480" s="338"/>
      <c r="CI480" s="338"/>
      <c r="CJ480" s="338"/>
      <c r="CK480" s="338"/>
      <c r="CL480" s="338"/>
      <c r="CM480" s="338"/>
      <c r="CN480" s="338"/>
      <c r="CO480" s="338"/>
      <c r="CP480" s="338"/>
      <c r="CQ480" s="338"/>
      <c r="CR480" s="338"/>
      <c r="CS480" s="338"/>
      <c r="CT480" s="338"/>
      <c r="CU480" s="338"/>
      <c r="CV480" s="338"/>
      <c r="CW480" s="338"/>
      <c r="CX480" s="338"/>
      <c r="CY480" s="338"/>
      <c r="CZ480" s="338"/>
      <c r="DA480" s="338"/>
      <c r="DB480" s="338"/>
      <c r="DC480" s="338"/>
      <c r="DD480" s="338"/>
      <c r="DE480" s="338"/>
      <c r="DF480" s="338"/>
      <c r="DG480" s="338"/>
      <c r="DH480" s="338"/>
      <c r="DI480" s="338"/>
      <c r="DJ480" s="338"/>
      <c r="DK480" s="338"/>
      <c r="DL480" s="338"/>
      <c r="DM480" s="338"/>
      <c r="DN480" s="338"/>
      <c r="DO480" s="338"/>
      <c r="DP480" s="338"/>
      <c r="DQ480" s="338"/>
      <c r="DR480" s="338"/>
      <c r="DS480" s="338"/>
      <c r="DT480" s="338"/>
      <c r="DU480" s="338"/>
      <c r="DV480" s="338"/>
      <c r="DW480" s="338"/>
      <c r="DX480" s="338"/>
      <c r="DY480" s="338"/>
    </row>
    <row r="481" spans="2:129">
      <c r="B481" s="338"/>
      <c r="C481" s="338"/>
      <c r="D481" s="338"/>
      <c r="E481" s="338"/>
      <c r="F481" s="338"/>
      <c r="G481" s="338"/>
      <c r="CH481" s="338"/>
      <c r="CI481" s="338"/>
      <c r="CJ481" s="338"/>
      <c r="CK481" s="338"/>
      <c r="CL481" s="338"/>
      <c r="CM481" s="338"/>
      <c r="CN481" s="338"/>
      <c r="CO481" s="338"/>
      <c r="CP481" s="338"/>
      <c r="CQ481" s="338"/>
      <c r="CR481" s="338"/>
      <c r="CS481" s="338"/>
      <c r="CT481" s="338"/>
      <c r="CU481" s="338"/>
      <c r="CV481" s="338"/>
      <c r="CW481" s="338"/>
      <c r="CX481" s="338"/>
      <c r="CY481" s="338"/>
      <c r="CZ481" s="338"/>
      <c r="DA481" s="338"/>
      <c r="DB481" s="338"/>
      <c r="DC481" s="338"/>
      <c r="DD481" s="338"/>
      <c r="DE481" s="338"/>
      <c r="DF481" s="338"/>
      <c r="DG481" s="338"/>
      <c r="DH481" s="338"/>
      <c r="DI481" s="338"/>
      <c r="DJ481" s="338"/>
      <c r="DK481" s="338"/>
      <c r="DL481" s="338"/>
      <c r="DM481" s="338"/>
      <c r="DN481" s="338"/>
      <c r="DO481" s="338"/>
      <c r="DP481" s="338"/>
      <c r="DQ481" s="338"/>
      <c r="DR481" s="338"/>
      <c r="DS481" s="338"/>
      <c r="DT481" s="338"/>
      <c r="DU481" s="338"/>
      <c r="DV481" s="338"/>
      <c r="DW481" s="338"/>
      <c r="DX481" s="338"/>
      <c r="DY481" s="338"/>
    </row>
    <row r="482" spans="2:129">
      <c r="B482" s="338"/>
      <c r="C482" s="338"/>
      <c r="D482" s="338"/>
      <c r="E482" s="338"/>
      <c r="F482" s="338"/>
      <c r="G482" s="338"/>
      <c r="CH482" s="338"/>
      <c r="CI482" s="338"/>
      <c r="CJ482" s="338"/>
      <c r="CK482" s="338"/>
      <c r="CL482" s="338"/>
      <c r="CM482" s="338"/>
      <c r="CN482" s="338"/>
      <c r="CO482" s="338"/>
      <c r="CP482" s="338"/>
      <c r="CQ482" s="338"/>
      <c r="CR482" s="338"/>
      <c r="CS482" s="338"/>
      <c r="CT482" s="338"/>
      <c r="CU482" s="338"/>
      <c r="CV482" s="338"/>
      <c r="CW482" s="338"/>
      <c r="CX482" s="338"/>
      <c r="CY482" s="338"/>
      <c r="CZ482" s="338"/>
      <c r="DA482" s="338"/>
      <c r="DB482" s="338"/>
      <c r="DC482" s="338"/>
      <c r="DD482" s="338"/>
      <c r="DE482" s="338"/>
      <c r="DF482" s="338"/>
      <c r="DG482" s="338"/>
      <c r="DH482" s="338"/>
      <c r="DI482" s="338"/>
      <c r="DJ482" s="338"/>
      <c r="DK482" s="338"/>
      <c r="DL482" s="338"/>
      <c r="DM482" s="338"/>
      <c r="DN482" s="338"/>
      <c r="DO482" s="338"/>
      <c r="DP482" s="338"/>
      <c r="DQ482" s="338"/>
      <c r="DR482" s="338"/>
      <c r="DS482" s="338"/>
      <c r="DT482" s="338"/>
      <c r="DU482" s="338"/>
      <c r="DV482" s="338"/>
      <c r="DW482" s="338"/>
      <c r="DX482" s="338"/>
      <c r="DY482" s="338"/>
    </row>
    <row r="483" spans="2:129">
      <c r="B483" s="338"/>
      <c r="C483" s="338"/>
      <c r="D483" s="338"/>
      <c r="E483" s="338"/>
      <c r="F483" s="338"/>
      <c r="G483" s="338"/>
      <c r="CH483" s="338"/>
      <c r="CI483" s="338"/>
      <c r="CJ483" s="338"/>
      <c r="CK483" s="338"/>
      <c r="CL483" s="338"/>
      <c r="CM483" s="338"/>
      <c r="CN483" s="338"/>
      <c r="CO483" s="338"/>
      <c r="CP483" s="338"/>
      <c r="CQ483" s="338"/>
      <c r="CR483" s="338"/>
      <c r="CS483" s="338"/>
      <c r="CT483" s="338"/>
      <c r="CU483" s="338"/>
      <c r="CV483" s="338"/>
      <c r="CW483" s="338"/>
      <c r="CX483" s="338"/>
      <c r="CY483" s="338"/>
      <c r="CZ483" s="338"/>
      <c r="DA483" s="338"/>
      <c r="DB483" s="338"/>
      <c r="DC483" s="338"/>
      <c r="DD483" s="338"/>
      <c r="DE483" s="338"/>
      <c r="DF483" s="338"/>
      <c r="DG483" s="338"/>
      <c r="DH483" s="338"/>
      <c r="DI483" s="338"/>
      <c r="DJ483" s="338"/>
      <c r="DK483" s="338"/>
      <c r="DL483" s="338"/>
      <c r="DM483" s="338"/>
      <c r="DN483" s="338"/>
      <c r="DO483" s="338"/>
      <c r="DP483" s="338"/>
      <c r="DQ483" s="338"/>
      <c r="DR483" s="338"/>
      <c r="DS483" s="338"/>
      <c r="DT483" s="338"/>
      <c r="DU483" s="338"/>
      <c r="DV483" s="338"/>
      <c r="DW483" s="338"/>
      <c r="DX483" s="338"/>
      <c r="DY483" s="338"/>
    </row>
    <row r="484" spans="2:129">
      <c r="B484" s="338"/>
      <c r="C484" s="338"/>
      <c r="D484" s="338"/>
      <c r="E484" s="338"/>
      <c r="F484" s="338"/>
      <c r="G484" s="338"/>
      <c r="CH484" s="338"/>
      <c r="CI484" s="338"/>
      <c r="CJ484" s="338"/>
      <c r="CK484" s="338"/>
      <c r="CL484" s="338"/>
      <c r="CM484" s="338"/>
      <c r="CN484" s="338"/>
      <c r="CO484" s="338"/>
      <c r="CP484" s="338"/>
      <c r="CQ484" s="338"/>
      <c r="CR484" s="338"/>
      <c r="CS484" s="338"/>
      <c r="CT484" s="338"/>
      <c r="CU484" s="338"/>
      <c r="CV484" s="338"/>
      <c r="CW484" s="338"/>
      <c r="CX484" s="338"/>
      <c r="CY484" s="338"/>
      <c r="CZ484" s="338"/>
      <c r="DA484" s="338"/>
      <c r="DB484" s="338"/>
      <c r="DC484" s="338"/>
      <c r="DD484" s="338"/>
      <c r="DE484" s="338"/>
      <c r="DF484" s="338"/>
      <c r="DG484" s="338"/>
      <c r="DH484" s="338"/>
      <c r="DI484" s="338"/>
      <c r="DJ484" s="338"/>
      <c r="DK484" s="338"/>
      <c r="DL484" s="338"/>
      <c r="DM484" s="338"/>
      <c r="DN484" s="338"/>
      <c r="DO484" s="338"/>
      <c r="DP484" s="338"/>
      <c r="DQ484" s="338"/>
      <c r="DR484" s="338"/>
      <c r="DS484" s="338"/>
      <c r="DT484" s="338"/>
      <c r="DU484" s="338"/>
      <c r="DV484" s="338"/>
      <c r="DW484" s="338"/>
      <c r="DX484" s="338"/>
      <c r="DY484" s="338"/>
    </row>
    <row r="485" spans="2:129">
      <c r="B485" s="338"/>
      <c r="C485" s="338"/>
      <c r="D485" s="338"/>
      <c r="E485" s="338"/>
      <c r="F485" s="338"/>
      <c r="G485" s="338"/>
      <c r="CH485" s="338"/>
      <c r="CI485" s="338"/>
      <c r="CJ485" s="338"/>
      <c r="CK485" s="338"/>
      <c r="CL485" s="338"/>
      <c r="CM485" s="338"/>
      <c r="CN485" s="338"/>
      <c r="CO485" s="338"/>
      <c r="CP485" s="338"/>
      <c r="CQ485" s="338"/>
      <c r="CR485" s="338"/>
      <c r="CS485" s="338"/>
      <c r="CT485" s="338"/>
      <c r="CU485" s="338"/>
      <c r="CV485" s="338"/>
      <c r="CW485" s="338"/>
      <c r="CX485" s="338"/>
      <c r="CY485" s="338"/>
      <c r="CZ485" s="338"/>
      <c r="DA485" s="338"/>
      <c r="DB485" s="338"/>
      <c r="DC485" s="338"/>
      <c r="DD485" s="338"/>
      <c r="DE485" s="338"/>
      <c r="DF485" s="338"/>
      <c r="DG485" s="338"/>
      <c r="DH485" s="338"/>
      <c r="DI485" s="338"/>
      <c r="DJ485" s="338"/>
      <c r="DK485" s="338"/>
      <c r="DL485" s="338"/>
      <c r="DM485" s="338"/>
      <c r="DN485" s="338"/>
      <c r="DO485" s="338"/>
      <c r="DP485" s="338"/>
      <c r="DQ485" s="338"/>
      <c r="DR485" s="338"/>
      <c r="DS485" s="338"/>
      <c r="DT485" s="338"/>
      <c r="DU485" s="338"/>
      <c r="DV485" s="338"/>
      <c r="DW485" s="338"/>
      <c r="DX485" s="338"/>
      <c r="DY485" s="338"/>
    </row>
    <row r="486" spans="2:129">
      <c r="B486" s="338"/>
      <c r="C486" s="338"/>
      <c r="D486" s="338"/>
      <c r="E486" s="338"/>
      <c r="F486" s="338"/>
      <c r="G486" s="338"/>
      <c r="CH486" s="338"/>
      <c r="CI486" s="338"/>
      <c r="CJ486" s="338"/>
      <c r="CK486" s="338"/>
      <c r="CL486" s="338"/>
      <c r="CM486" s="338"/>
      <c r="CN486" s="338"/>
      <c r="CO486" s="338"/>
      <c r="CP486" s="338"/>
      <c r="CQ486" s="338"/>
      <c r="CR486" s="338"/>
      <c r="CS486" s="338"/>
      <c r="CT486" s="338"/>
      <c r="CU486" s="338"/>
      <c r="CV486" s="338"/>
      <c r="CW486" s="338"/>
      <c r="CX486" s="338"/>
      <c r="CY486" s="338"/>
      <c r="CZ486" s="338"/>
      <c r="DA486" s="338"/>
      <c r="DB486" s="338"/>
      <c r="DC486" s="338"/>
      <c r="DD486" s="338"/>
      <c r="DE486" s="338"/>
      <c r="DF486" s="338"/>
      <c r="DG486" s="338"/>
      <c r="DH486" s="338"/>
      <c r="DI486" s="338"/>
      <c r="DJ486" s="338"/>
      <c r="DK486" s="338"/>
      <c r="DL486" s="338"/>
      <c r="DM486" s="338"/>
      <c r="DN486" s="338"/>
      <c r="DO486" s="338"/>
      <c r="DP486" s="338"/>
      <c r="DQ486" s="338"/>
      <c r="DR486" s="338"/>
      <c r="DS486" s="338"/>
      <c r="DT486" s="338"/>
      <c r="DU486" s="338"/>
      <c r="DV486" s="338"/>
      <c r="DW486" s="338"/>
      <c r="DX486" s="338"/>
      <c r="DY486" s="338"/>
    </row>
    <row r="487" spans="2:129">
      <c r="B487" s="338"/>
      <c r="C487" s="338"/>
      <c r="D487" s="338"/>
      <c r="E487" s="338"/>
      <c r="F487" s="338"/>
      <c r="G487" s="338"/>
      <c r="CH487" s="338"/>
      <c r="CI487" s="338"/>
      <c r="CJ487" s="338"/>
      <c r="CK487" s="338"/>
      <c r="CL487" s="338"/>
      <c r="CM487" s="338"/>
      <c r="CN487" s="338"/>
      <c r="CO487" s="338"/>
      <c r="CP487" s="338"/>
      <c r="CQ487" s="338"/>
      <c r="CR487" s="338"/>
      <c r="CS487" s="338"/>
      <c r="CT487" s="338"/>
      <c r="CU487" s="338"/>
      <c r="CV487" s="338"/>
      <c r="CW487" s="338"/>
      <c r="CX487" s="338"/>
      <c r="CY487" s="338"/>
      <c r="CZ487" s="338"/>
      <c r="DA487" s="338"/>
      <c r="DB487" s="338"/>
      <c r="DC487" s="338"/>
      <c r="DD487" s="338"/>
      <c r="DE487" s="338"/>
      <c r="DF487" s="338"/>
      <c r="DG487" s="338"/>
      <c r="DH487" s="338"/>
      <c r="DI487" s="338"/>
      <c r="DJ487" s="338"/>
      <c r="DK487" s="338"/>
      <c r="DL487" s="338"/>
      <c r="DM487" s="338"/>
      <c r="DN487" s="338"/>
      <c r="DO487" s="338"/>
      <c r="DP487" s="338"/>
      <c r="DQ487" s="338"/>
      <c r="DR487" s="338"/>
      <c r="DS487" s="338"/>
      <c r="DT487" s="338"/>
      <c r="DU487" s="338"/>
      <c r="DV487" s="338"/>
      <c r="DW487" s="338"/>
      <c r="DX487" s="338"/>
      <c r="DY487" s="338"/>
    </row>
    <row r="488" spans="2:129">
      <c r="B488" s="338"/>
      <c r="C488" s="338"/>
      <c r="D488" s="338"/>
      <c r="E488" s="338"/>
      <c r="F488" s="338"/>
      <c r="G488" s="338"/>
      <c r="CH488" s="338"/>
      <c r="CI488" s="338"/>
      <c r="CJ488" s="338"/>
      <c r="CK488" s="338"/>
      <c r="CL488" s="338"/>
      <c r="CM488" s="338"/>
      <c r="CN488" s="338"/>
      <c r="CO488" s="338"/>
      <c r="CP488" s="338"/>
      <c r="CQ488" s="338"/>
      <c r="CR488" s="338"/>
      <c r="CS488" s="338"/>
      <c r="CT488" s="338"/>
      <c r="CU488" s="338"/>
      <c r="CV488" s="338"/>
      <c r="CW488" s="338"/>
      <c r="CX488" s="338"/>
      <c r="CY488" s="338"/>
      <c r="CZ488" s="338"/>
      <c r="DA488" s="338"/>
      <c r="DB488" s="338"/>
      <c r="DC488" s="338"/>
      <c r="DD488" s="338"/>
      <c r="DE488" s="338"/>
      <c r="DF488" s="338"/>
      <c r="DG488" s="338"/>
      <c r="DH488" s="338"/>
      <c r="DI488" s="338"/>
      <c r="DJ488" s="338"/>
      <c r="DK488" s="338"/>
      <c r="DL488" s="338"/>
      <c r="DM488" s="338"/>
      <c r="DN488" s="338"/>
      <c r="DO488" s="338"/>
      <c r="DP488" s="338"/>
      <c r="DQ488" s="338"/>
      <c r="DR488" s="338"/>
      <c r="DS488" s="338"/>
      <c r="DT488" s="338"/>
      <c r="DU488" s="338"/>
      <c r="DV488" s="338"/>
      <c r="DW488" s="338"/>
      <c r="DX488" s="338"/>
      <c r="DY488" s="338"/>
    </row>
    <row r="489" spans="2:129">
      <c r="B489" s="338"/>
      <c r="C489" s="338"/>
      <c r="D489" s="338"/>
      <c r="E489" s="338"/>
      <c r="F489" s="338"/>
      <c r="G489" s="338"/>
      <c r="CH489" s="338"/>
      <c r="CI489" s="338"/>
      <c r="CJ489" s="338"/>
      <c r="CK489" s="338"/>
      <c r="CL489" s="338"/>
      <c r="CM489" s="338"/>
      <c r="CN489" s="338"/>
      <c r="CO489" s="338"/>
      <c r="CP489" s="338"/>
      <c r="CQ489" s="338"/>
      <c r="CR489" s="338"/>
      <c r="CS489" s="338"/>
      <c r="CT489" s="338"/>
      <c r="CU489" s="338"/>
      <c r="CV489" s="338"/>
      <c r="CW489" s="338"/>
      <c r="CX489" s="338"/>
      <c r="CY489" s="338"/>
      <c r="CZ489" s="338"/>
      <c r="DA489" s="338"/>
      <c r="DB489" s="338"/>
      <c r="DC489" s="338"/>
      <c r="DD489" s="338"/>
      <c r="DE489" s="338"/>
      <c r="DF489" s="338"/>
      <c r="DG489" s="338"/>
      <c r="DH489" s="338"/>
      <c r="DI489" s="338"/>
      <c r="DJ489" s="338"/>
      <c r="DK489" s="338"/>
      <c r="DL489" s="338"/>
      <c r="DM489" s="338"/>
      <c r="DN489" s="338"/>
      <c r="DO489" s="338"/>
      <c r="DP489" s="338"/>
      <c r="DQ489" s="338"/>
      <c r="DR489" s="338"/>
      <c r="DS489" s="338"/>
      <c r="DT489" s="338"/>
      <c r="DU489" s="338"/>
      <c r="DV489" s="338"/>
      <c r="DW489" s="338"/>
      <c r="DX489" s="338"/>
      <c r="DY489" s="338"/>
    </row>
    <row r="490" spans="2:129">
      <c r="B490" s="338"/>
      <c r="C490" s="338"/>
      <c r="D490" s="338"/>
      <c r="E490" s="338"/>
      <c r="F490" s="338"/>
      <c r="G490" s="338"/>
      <c r="CH490" s="338"/>
      <c r="CI490" s="338"/>
      <c r="CJ490" s="338"/>
      <c r="CK490" s="338"/>
      <c r="CL490" s="338"/>
      <c r="CM490" s="338"/>
      <c r="CN490" s="338"/>
      <c r="CO490" s="338"/>
      <c r="CP490" s="338"/>
      <c r="CQ490" s="338"/>
      <c r="CR490" s="338"/>
      <c r="CS490" s="338"/>
      <c r="CT490" s="338"/>
      <c r="CU490" s="338"/>
      <c r="CV490" s="338"/>
      <c r="CW490" s="338"/>
      <c r="CX490" s="338"/>
      <c r="CY490" s="338"/>
      <c r="CZ490" s="338"/>
      <c r="DA490" s="338"/>
      <c r="DB490" s="338"/>
      <c r="DC490" s="338"/>
      <c r="DD490" s="338"/>
      <c r="DE490" s="338"/>
      <c r="DF490" s="338"/>
      <c r="DG490" s="338"/>
      <c r="DH490" s="338"/>
      <c r="DI490" s="338"/>
      <c r="DJ490" s="338"/>
      <c r="DK490" s="338"/>
      <c r="DL490" s="338"/>
      <c r="DM490" s="338"/>
      <c r="DN490" s="338"/>
      <c r="DO490" s="338"/>
      <c r="DP490" s="338"/>
      <c r="DQ490" s="338"/>
      <c r="DR490" s="338"/>
      <c r="DS490" s="338"/>
      <c r="DT490" s="338"/>
      <c r="DU490" s="338"/>
      <c r="DV490" s="338"/>
      <c r="DW490" s="338"/>
      <c r="DX490" s="338"/>
      <c r="DY490" s="338"/>
    </row>
    <row r="491" spans="2:129">
      <c r="B491" s="338"/>
      <c r="C491" s="338"/>
      <c r="D491" s="338"/>
      <c r="E491" s="338"/>
      <c r="F491" s="338"/>
      <c r="G491" s="338"/>
      <c r="CH491" s="338"/>
      <c r="CI491" s="338"/>
      <c r="CJ491" s="338"/>
      <c r="CK491" s="338"/>
      <c r="CL491" s="338"/>
      <c r="CM491" s="338"/>
      <c r="CN491" s="338"/>
      <c r="CO491" s="338"/>
      <c r="CP491" s="338"/>
      <c r="CQ491" s="338"/>
      <c r="CR491" s="338"/>
      <c r="CS491" s="338"/>
      <c r="CT491" s="338"/>
      <c r="CU491" s="338"/>
      <c r="CV491" s="338"/>
      <c r="CW491" s="338"/>
      <c r="CX491" s="338"/>
      <c r="CY491" s="338"/>
      <c r="CZ491" s="338"/>
      <c r="DA491" s="338"/>
      <c r="DB491" s="338"/>
      <c r="DC491" s="338"/>
      <c r="DD491" s="338"/>
      <c r="DE491" s="338"/>
      <c r="DF491" s="338"/>
      <c r="DG491" s="338"/>
      <c r="DH491" s="338"/>
      <c r="DI491" s="338"/>
      <c r="DJ491" s="338"/>
      <c r="DK491" s="338"/>
      <c r="DL491" s="338"/>
      <c r="DM491" s="338"/>
      <c r="DN491" s="338"/>
      <c r="DO491" s="338"/>
      <c r="DP491" s="338"/>
      <c r="DQ491" s="338"/>
      <c r="DR491" s="338"/>
      <c r="DS491" s="338"/>
      <c r="DT491" s="338"/>
      <c r="DU491" s="338"/>
      <c r="DV491" s="338"/>
      <c r="DW491" s="338"/>
      <c r="DX491" s="338"/>
      <c r="DY491" s="338"/>
    </row>
    <row r="492" spans="2:129">
      <c r="B492" s="338"/>
      <c r="C492" s="338"/>
      <c r="D492" s="338"/>
      <c r="E492" s="338"/>
      <c r="F492" s="338"/>
      <c r="G492" s="338"/>
      <c r="CH492" s="338"/>
      <c r="CI492" s="338"/>
      <c r="CJ492" s="338"/>
      <c r="CK492" s="338"/>
      <c r="CL492" s="338"/>
      <c r="CM492" s="338"/>
      <c r="CN492" s="338"/>
      <c r="CO492" s="338"/>
      <c r="CP492" s="338"/>
      <c r="CQ492" s="338"/>
      <c r="CR492" s="338"/>
      <c r="CS492" s="338"/>
      <c r="CT492" s="338"/>
      <c r="CU492" s="338"/>
      <c r="CV492" s="338"/>
      <c r="CW492" s="338"/>
      <c r="CX492" s="338"/>
      <c r="CY492" s="338"/>
      <c r="CZ492" s="338"/>
      <c r="DA492" s="338"/>
      <c r="DB492" s="338"/>
      <c r="DC492" s="338"/>
      <c r="DD492" s="338"/>
      <c r="DE492" s="338"/>
      <c r="DF492" s="338"/>
      <c r="DG492" s="338"/>
      <c r="DH492" s="338"/>
      <c r="DI492" s="338"/>
      <c r="DJ492" s="338"/>
      <c r="DK492" s="338"/>
      <c r="DL492" s="338"/>
      <c r="DM492" s="338"/>
      <c r="DN492" s="338"/>
      <c r="DO492" s="338"/>
      <c r="DP492" s="338"/>
      <c r="DQ492" s="338"/>
      <c r="DR492" s="338"/>
      <c r="DS492" s="338"/>
      <c r="DT492" s="338"/>
      <c r="DU492" s="338"/>
      <c r="DV492" s="338"/>
      <c r="DW492" s="338"/>
      <c r="DX492" s="338"/>
      <c r="DY492" s="338"/>
    </row>
    <row r="493" spans="2:129">
      <c r="B493" s="338"/>
      <c r="C493" s="338"/>
      <c r="D493" s="338"/>
      <c r="E493" s="338"/>
      <c r="F493" s="338"/>
      <c r="G493" s="338"/>
      <c r="CH493" s="338"/>
      <c r="CI493" s="338"/>
      <c r="CJ493" s="338"/>
      <c r="CK493" s="338"/>
      <c r="CL493" s="338"/>
      <c r="CM493" s="338"/>
      <c r="CN493" s="338"/>
      <c r="CO493" s="338"/>
      <c r="CP493" s="338"/>
      <c r="CQ493" s="338"/>
      <c r="CR493" s="338"/>
      <c r="CS493" s="338"/>
      <c r="CT493" s="338"/>
      <c r="CU493" s="338"/>
      <c r="CV493" s="338"/>
      <c r="CW493" s="338"/>
      <c r="CX493" s="338"/>
      <c r="CY493" s="338"/>
      <c r="CZ493" s="338"/>
      <c r="DA493" s="338"/>
      <c r="DB493" s="338"/>
      <c r="DC493" s="338"/>
      <c r="DD493" s="338"/>
      <c r="DE493" s="338"/>
      <c r="DF493" s="338"/>
      <c r="DG493" s="338"/>
      <c r="DH493" s="338"/>
      <c r="DI493" s="338"/>
      <c r="DJ493" s="338"/>
      <c r="DK493" s="338"/>
      <c r="DL493" s="338"/>
      <c r="DM493" s="338"/>
      <c r="DN493" s="338"/>
      <c r="DO493" s="338"/>
      <c r="DP493" s="338"/>
      <c r="DQ493" s="338"/>
      <c r="DR493" s="338"/>
      <c r="DS493" s="338"/>
      <c r="DT493" s="338"/>
      <c r="DU493" s="338"/>
      <c r="DV493" s="338"/>
      <c r="DW493" s="338"/>
      <c r="DX493" s="338"/>
      <c r="DY493" s="338"/>
    </row>
    <row r="494" spans="2:129">
      <c r="B494" s="338"/>
      <c r="C494" s="338"/>
      <c r="D494" s="338"/>
      <c r="E494" s="338"/>
      <c r="F494" s="338"/>
      <c r="G494" s="338"/>
      <c r="CH494" s="338"/>
      <c r="CI494" s="338"/>
      <c r="CJ494" s="338"/>
      <c r="CK494" s="338"/>
      <c r="CL494" s="338"/>
      <c r="CM494" s="338"/>
      <c r="CN494" s="338"/>
      <c r="CO494" s="338"/>
      <c r="CP494" s="338"/>
      <c r="CQ494" s="338"/>
      <c r="CR494" s="338"/>
      <c r="CS494" s="338"/>
      <c r="CT494" s="338"/>
      <c r="CU494" s="338"/>
      <c r="CV494" s="338"/>
      <c r="CW494" s="338"/>
      <c r="CX494" s="338"/>
      <c r="CY494" s="338"/>
      <c r="CZ494" s="338"/>
      <c r="DA494" s="338"/>
      <c r="DB494" s="338"/>
      <c r="DC494" s="338"/>
      <c r="DD494" s="338"/>
      <c r="DE494" s="338"/>
      <c r="DF494" s="338"/>
      <c r="DG494" s="338"/>
      <c r="DH494" s="338"/>
      <c r="DI494" s="338"/>
      <c r="DJ494" s="338"/>
      <c r="DK494" s="338"/>
      <c r="DL494" s="338"/>
      <c r="DM494" s="338"/>
      <c r="DN494" s="338"/>
      <c r="DO494" s="338"/>
      <c r="DP494" s="338"/>
      <c r="DQ494" s="338"/>
      <c r="DR494" s="338"/>
      <c r="DS494" s="338"/>
      <c r="DT494" s="338"/>
      <c r="DU494" s="338"/>
      <c r="DV494" s="338"/>
      <c r="DW494" s="338"/>
      <c r="DX494" s="338"/>
      <c r="DY494" s="338"/>
    </row>
    <row r="495" spans="2:129">
      <c r="B495" s="338"/>
      <c r="C495" s="338"/>
      <c r="D495" s="338"/>
      <c r="E495" s="338"/>
      <c r="F495" s="338"/>
      <c r="G495" s="338"/>
      <c r="CH495" s="338"/>
      <c r="CI495" s="338"/>
      <c r="CJ495" s="338"/>
      <c r="CK495" s="338"/>
      <c r="CL495" s="338"/>
      <c r="CM495" s="338"/>
      <c r="CN495" s="338"/>
      <c r="CO495" s="338"/>
      <c r="CP495" s="338"/>
      <c r="CQ495" s="338"/>
      <c r="CR495" s="338"/>
      <c r="CS495" s="338"/>
      <c r="CT495" s="338"/>
      <c r="CU495" s="338"/>
      <c r="CV495" s="338"/>
      <c r="CW495" s="338"/>
      <c r="CX495" s="338"/>
      <c r="CY495" s="338"/>
      <c r="CZ495" s="338"/>
      <c r="DA495" s="338"/>
      <c r="DB495" s="338"/>
      <c r="DC495" s="338"/>
      <c r="DD495" s="338"/>
      <c r="DE495" s="338"/>
      <c r="DF495" s="338"/>
      <c r="DG495" s="338"/>
      <c r="DH495" s="338"/>
      <c r="DI495" s="338"/>
      <c r="DJ495" s="338"/>
      <c r="DK495" s="338"/>
      <c r="DL495" s="338"/>
      <c r="DM495" s="338"/>
      <c r="DN495" s="338"/>
      <c r="DO495" s="338"/>
      <c r="DP495" s="338"/>
      <c r="DQ495" s="338"/>
      <c r="DR495" s="338"/>
      <c r="DS495" s="338"/>
      <c r="DT495" s="338"/>
      <c r="DU495" s="338"/>
      <c r="DV495" s="338"/>
      <c r="DW495" s="338"/>
      <c r="DX495" s="338"/>
      <c r="DY495" s="338"/>
    </row>
    <row r="496" spans="2:129">
      <c r="B496" s="338"/>
      <c r="C496" s="338"/>
      <c r="D496" s="338"/>
      <c r="E496" s="338"/>
      <c r="F496" s="338"/>
      <c r="G496" s="338"/>
      <c r="CH496" s="338"/>
      <c r="CI496" s="338"/>
      <c r="CJ496" s="338"/>
      <c r="CK496" s="338"/>
      <c r="CL496" s="338"/>
      <c r="CM496" s="338"/>
      <c r="CN496" s="338"/>
      <c r="CO496" s="338"/>
      <c r="CP496" s="338"/>
      <c r="CQ496" s="338"/>
      <c r="CR496" s="338"/>
      <c r="CS496" s="338"/>
      <c r="CT496" s="338"/>
      <c r="CU496" s="338"/>
      <c r="CV496" s="338"/>
      <c r="CW496" s="338"/>
      <c r="CX496" s="338"/>
      <c r="CY496" s="338"/>
      <c r="CZ496" s="338"/>
      <c r="DA496" s="338"/>
      <c r="DB496" s="338"/>
      <c r="DC496" s="338"/>
      <c r="DD496" s="338"/>
      <c r="DE496" s="338"/>
      <c r="DF496" s="338"/>
      <c r="DG496" s="338"/>
      <c r="DH496" s="338"/>
      <c r="DI496" s="338"/>
      <c r="DJ496" s="338"/>
      <c r="DK496" s="338"/>
      <c r="DL496" s="338"/>
      <c r="DM496" s="338"/>
      <c r="DN496" s="338"/>
      <c r="DO496" s="338"/>
      <c r="DP496" s="338"/>
      <c r="DQ496" s="338"/>
      <c r="DR496" s="338"/>
      <c r="DS496" s="338"/>
      <c r="DT496" s="338"/>
      <c r="DU496" s="338"/>
      <c r="DV496" s="338"/>
      <c r="DW496" s="338"/>
      <c r="DX496" s="338"/>
      <c r="DY496" s="338"/>
    </row>
    <row r="497" spans="2:129">
      <c r="B497" s="338"/>
      <c r="C497" s="338"/>
      <c r="D497" s="338"/>
      <c r="E497" s="338"/>
      <c r="F497" s="338"/>
      <c r="G497" s="338"/>
      <c r="CH497" s="338"/>
      <c r="CI497" s="338"/>
      <c r="CJ497" s="338"/>
      <c r="CK497" s="338"/>
      <c r="CL497" s="338"/>
      <c r="CM497" s="338"/>
      <c r="CN497" s="338"/>
      <c r="CO497" s="338"/>
      <c r="CP497" s="338"/>
      <c r="CQ497" s="338"/>
      <c r="CR497" s="338"/>
      <c r="CS497" s="338"/>
      <c r="CT497" s="338"/>
      <c r="CU497" s="338"/>
      <c r="CV497" s="338"/>
      <c r="CW497" s="338"/>
      <c r="CX497" s="338"/>
      <c r="CY497" s="338"/>
      <c r="CZ497" s="338"/>
      <c r="DA497" s="338"/>
      <c r="DB497" s="338"/>
      <c r="DC497" s="338"/>
      <c r="DD497" s="338"/>
      <c r="DE497" s="338"/>
      <c r="DF497" s="338"/>
      <c r="DG497" s="338"/>
      <c r="DH497" s="338"/>
      <c r="DI497" s="338"/>
      <c r="DJ497" s="338"/>
      <c r="DK497" s="338"/>
      <c r="DL497" s="338"/>
      <c r="DM497" s="338"/>
      <c r="DN497" s="338"/>
      <c r="DO497" s="338"/>
      <c r="DP497" s="338"/>
      <c r="DQ497" s="338"/>
      <c r="DR497" s="338"/>
      <c r="DS497" s="338"/>
      <c r="DT497" s="338"/>
      <c r="DU497" s="338"/>
      <c r="DV497" s="338"/>
      <c r="DW497" s="338"/>
      <c r="DX497" s="338"/>
      <c r="DY497" s="338"/>
    </row>
    <row r="498" spans="2:129">
      <c r="B498" s="338"/>
      <c r="C498" s="338"/>
      <c r="D498" s="338"/>
      <c r="E498" s="338"/>
      <c r="F498" s="338"/>
      <c r="G498" s="338"/>
      <c r="CH498" s="338"/>
      <c r="CI498" s="338"/>
      <c r="CJ498" s="338"/>
      <c r="CK498" s="338"/>
      <c r="CL498" s="338"/>
      <c r="CM498" s="338"/>
      <c r="CN498" s="338"/>
      <c r="CO498" s="338"/>
      <c r="CP498" s="338"/>
      <c r="CQ498" s="338"/>
      <c r="CR498" s="338"/>
      <c r="CS498" s="338"/>
      <c r="CT498" s="338"/>
      <c r="CU498" s="338"/>
      <c r="CV498" s="338"/>
      <c r="CW498" s="338"/>
      <c r="CX498" s="338"/>
      <c r="CY498" s="338"/>
      <c r="CZ498" s="338"/>
      <c r="DA498" s="338"/>
      <c r="DB498" s="338"/>
      <c r="DC498" s="338"/>
      <c r="DD498" s="338"/>
      <c r="DE498" s="338"/>
      <c r="DF498" s="338"/>
      <c r="DG498" s="338"/>
      <c r="DH498" s="338"/>
      <c r="DI498" s="338"/>
      <c r="DJ498" s="338"/>
      <c r="DK498" s="338"/>
      <c r="DL498" s="338"/>
      <c r="DM498" s="338"/>
      <c r="DN498" s="338"/>
      <c r="DO498" s="338"/>
      <c r="DP498" s="338"/>
      <c r="DQ498" s="338"/>
      <c r="DR498" s="338"/>
      <c r="DS498" s="338"/>
      <c r="DT498" s="338"/>
      <c r="DU498" s="338"/>
      <c r="DV498" s="338"/>
      <c r="DW498" s="338"/>
      <c r="DX498" s="338"/>
      <c r="DY498" s="338"/>
    </row>
    <row r="499" spans="2:129">
      <c r="B499" s="338"/>
      <c r="C499" s="338"/>
      <c r="D499" s="338"/>
      <c r="E499" s="338"/>
      <c r="F499" s="338"/>
      <c r="G499" s="338"/>
      <c r="CH499" s="338"/>
      <c r="CI499" s="338"/>
      <c r="CJ499" s="338"/>
      <c r="CK499" s="338"/>
      <c r="CL499" s="338"/>
      <c r="CM499" s="338"/>
      <c r="CN499" s="338"/>
      <c r="CO499" s="338"/>
      <c r="CP499" s="338"/>
      <c r="CQ499" s="338"/>
      <c r="CR499" s="338"/>
      <c r="CS499" s="338"/>
      <c r="CT499" s="338"/>
      <c r="CU499" s="338"/>
      <c r="CV499" s="338"/>
      <c r="CW499" s="338"/>
      <c r="CX499" s="338"/>
      <c r="CY499" s="338"/>
      <c r="CZ499" s="338"/>
      <c r="DA499" s="338"/>
      <c r="DB499" s="338"/>
      <c r="DC499" s="338"/>
      <c r="DD499" s="338"/>
      <c r="DE499" s="338"/>
      <c r="DF499" s="338"/>
      <c r="DG499" s="338"/>
      <c r="DH499" s="338"/>
      <c r="DI499" s="338"/>
      <c r="DJ499" s="338"/>
      <c r="DK499" s="338"/>
      <c r="DL499" s="338"/>
      <c r="DM499" s="338"/>
      <c r="DN499" s="338"/>
      <c r="DO499" s="338"/>
      <c r="DP499" s="338"/>
      <c r="DQ499" s="338"/>
      <c r="DR499" s="338"/>
      <c r="DS499" s="338"/>
      <c r="DT499" s="338"/>
      <c r="DU499" s="338"/>
      <c r="DV499" s="338"/>
      <c r="DW499" s="338"/>
      <c r="DX499" s="338"/>
      <c r="DY499" s="338"/>
    </row>
    <row r="500" spans="2:129">
      <c r="B500" s="338"/>
      <c r="C500" s="338"/>
      <c r="D500" s="338"/>
      <c r="E500" s="338"/>
      <c r="F500" s="338"/>
      <c r="G500" s="338"/>
      <c r="CH500" s="338"/>
      <c r="CI500" s="338"/>
      <c r="CJ500" s="338"/>
      <c r="CK500" s="338"/>
      <c r="CL500" s="338"/>
      <c r="CM500" s="338"/>
      <c r="CN500" s="338"/>
      <c r="CO500" s="338"/>
      <c r="CP500" s="338"/>
      <c r="CQ500" s="338"/>
      <c r="CR500" s="338"/>
      <c r="CS500" s="338"/>
      <c r="CT500" s="338"/>
      <c r="CU500" s="338"/>
      <c r="CV500" s="338"/>
      <c r="CW500" s="338"/>
      <c r="CX500" s="338"/>
      <c r="CY500" s="338"/>
      <c r="CZ500" s="338"/>
      <c r="DA500" s="338"/>
      <c r="DB500" s="338"/>
      <c r="DC500" s="338"/>
      <c r="DD500" s="338"/>
      <c r="DE500" s="338"/>
      <c r="DF500" s="338"/>
      <c r="DG500" s="338"/>
      <c r="DH500" s="338"/>
      <c r="DI500" s="338"/>
      <c r="DJ500" s="338"/>
      <c r="DK500" s="338"/>
      <c r="DL500" s="338"/>
      <c r="DM500" s="338"/>
      <c r="DN500" s="338"/>
      <c r="DO500" s="338"/>
      <c r="DP500" s="338"/>
      <c r="DQ500" s="338"/>
      <c r="DR500" s="338"/>
      <c r="DS500" s="338"/>
      <c r="DT500" s="338"/>
      <c r="DU500" s="338"/>
      <c r="DV500" s="338"/>
      <c r="DW500" s="338"/>
      <c r="DX500" s="338"/>
      <c r="DY500" s="338"/>
    </row>
    <row r="501" spans="2:129">
      <c r="B501" s="338"/>
      <c r="C501" s="338"/>
      <c r="D501" s="338"/>
      <c r="E501" s="338"/>
      <c r="F501" s="338"/>
      <c r="G501" s="338"/>
      <c r="CH501" s="338"/>
      <c r="CI501" s="338"/>
      <c r="CJ501" s="338"/>
      <c r="CK501" s="338"/>
      <c r="CL501" s="338"/>
      <c r="CM501" s="338"/>
      <c r="CN501" s="338"/>
      <c r="CO501" s="338"/>
      <c r="CP501" s="338"/>
      <c r="CQ501" s="338"/>
      <c r="CR501" s="338"/>
      <c r="CS501" s="338"/>
      <c r="CT501" s="338"/>
      <c r="CU501" s="338"/>
      <c r="CV501" s="338"/>
      <c r="CW501" s="338"/>
      <c r="CX501" s="338"/>
      <c r="CY501" s="338"/>
      <c r="CZ501" s="338"/>
      <c r="DA501" s="338"/>
      <c r="DB501" s="338"/>
      <c r="DC501" s="338"/>
      <c r="DD501" s="338"/>
      <c r="DE501" s="338"/>
      <c r="DF501" s="338"/>
      <c r="DG501" s="338"/>
      <c r="DH501" s="338"/>
      <c r="DI501" s="338"/>
      <c r="DJ501" s="338"/>
      <c r="DK501" s="338"/>
      <c r="DL501" s="338"/>
      <c r="DM501" s="338"/>
      <c r="DN501" s="338"/>
      <c r="DO501" s="338"/>
      <c r="DP501" s="338"/>
      <c r="DQ501" s="338"/>
      <c r="DR501" s="338"/>
      <c r="DS501" s="338"/>
      <c r="DT501" s="338"/>
      <c r="DU501" s="338"/>
      <c r="DV501" s="338"/>
      <c r="DW501" s="338"/>
      <c r="DX501" s="338"/>
      <c r="DY501" s="338"/>
    </row>
    <row r="502" spans="2:129">
      <c r="B502" s="338"/>
      <c r="C502" s="338"/>
      <c r="D502" s="338"/>
      <c r="E502" s="338"/>
      <c r="F502" s="338"/>
      <c r="G502" s="338"/>
      <c r="CH502" s="338"/>
      <c r="CI502" s="338"/>
      <c r="CJ502" s="338"/>
      <c r="CK502" s="338"/>
      <c r="CL502" s="338"/>
      <c r="CM502" s="338"/>
      <c r="CN502" s="338"/>
      <c r="CO502" s="338"/>
      <c r="CP502" s="338"/>
      <c r="CQ502" s="338"/>
      <c r="CR502" s="338"/>
      <c r="CS502" s="338"/>
      <c r="CT502" s="338"/>
      <c r="CU502" s="338"/>
      <c r="CV502" s="338"/>
      <c r="CW502" s="338"/>
      <c r="CX502" s="338"/>
      <c r="CY502" s="338"/>
      <c r="CZ502" s="338"/>
      <c r="DA502" s="338"/>
      <c r="DB502" s="338"/>
      <c r="DC502" s="338"/>
      <c r="DD502" s="338"/>
      <c r="DE502" s="338"/>
      <c r="DF502" s="338"/>
      <c r="DG502" s="338"/>
      <c r="DH502" s="338"/>
      <c r="DI502" s="338"/>
      <c r="DJ502" s="338"/>
      <c r="DK502" s="338"/>
      <c r="DL502" s="338"/>
      <c r="DM502" s="338"/>
      <c r="DN502" s="338"/>
      <c r="DO502" s="338"/>
      <c r="DP502" s="338"/>
      <c r="DQ502" s="338"/>
      <c r="DR502" s="338"/>
      <c r="DS502" s="338"/>
      <c r="DT502" s="338"/>
      <c r="DU502" s="338"/>
      <c r="DV502" s="338"/>
      <c r="DW502" s="338"/>
      <c r="DX502" s="338"/>
      <c r="DY502" s="338"/>
    </row>
    <row r="503" spans="2:129">
      <c r="B503" s="338"/>
      <c r="C503" s="338"/>
      <c r="D503" s="338"/>
      <c r="E503" s="338"/>
      <c r="F503" s="338"/>
      <c r="G503" s="338"/>
      <c r="CH503" s="338"/>
      <c r="CI503" s="338"/>
      <c r="CJ503" s="338"/>
      <c r="CK503" s="338"/>
      <c r="CL503" s="338"/>
      <c r="CM503" s="338"/>
      <c r="CN503" s="338"/>
      <c r="CO503" s="338"/>
      <c r="CP503" s="338"/>
      <c r="CQ503" s="338"/>
      <c r="CR503" s="338"/>
      <c r="CS503" s="338"/>
      <c r="CT503" s="338"/>
      <c r="CU503" s="338"/>
      <c r="CV503" s="338"/>
      <c r="CW503" s="338"/>
      <c r="CX503" s="338"/>
      <c r="CY503" s="338"/>
      <c r="CZ503" s="338"/>
      <c r="DA503" s="338"/>
      <c r="DB503" s="338"/>
      <c r="DC503" s="338"/>
      <c r="DD503" s="338"/>
      <c r="DE503" s="338"/>
      <c r="DF503" s="338"/>
      <c r="DG503" s="338"/>
      <c r="DH503" s="338"/>
      <c r="DI503" s="338"/>
      <c r="DJ503" s="338"/>
      <c r="DK503" s="338"/>
      <c r="DL503" s="338"/>
      <c r="DM503" s="338"/>
      <c r="DN503" s="338"/>
      <c r="DO503" s="338"/>
      <c r="DP503" s="338"/>
      <c r="DQ503" s="338"/>
      <c r="DR503" s="338"/>
      <c r="DS503" s="338"/>
      <c r="DT503" s="338"/>
      <c r="DU503" s="338"/>
      <c r="DV503" s="338"/>
      <c r="DW503" s="338"/>
      <c r="DX503" s="338"/>
      <c r="DY503" s="338"/>
    </row>
    <row r="504" spans="2:129">
      <c r="B504" s="338"/>
      <c r="C504" s="338"/>
      <c r="D504" s="338"/>
      <c r="E504" s="338"/>
      <c r="F504" s="338"/>
      <c r="G504" s="338"/>
      <c r="CH504" s="338"/>
      <c r="CI504" s="338"/>
      <c r="CJ504" s="338"/>
      <c r="CK504" s="338"/>
      <c r="CL504" s="338"/>
      <c r="CM504" s="338"/>
      <c r="CN504" s="338"/>
      <c r="CO504" s="338"/>
      <c r="CP504" s="338"/>
      <c r="CQ504" s="338"/>
      <c r="CR504" s="338"/>
      <c r="CS504" s="338"/>
      <c r="CT504" s="338"/>
      <c r="CU504" s="338"/>
      <c r="CV504" s="338"/>
      <c r="CW504" s="338"/>
      <c r="CX504" s="338"/>
      <c r="CY504" s="338"/>
      <c r="CZ504" s="338"/>
      <c r="DA504" s="338"/>
      <c r="DB504" s="338"/>
      <c r="DC504" s="338"/>
      <c r="DD504" s="338"/>
      <c r="DE504" s="338"/>
      <c r="DF504" s="338"/>
      <c r="DG504" s="338"/>
      <c r="DH504" s="338"/>
      <c r="DI504" s="338"/>
      <c r="DJ504" s="338"/>
      <c r="DK504" s="338"/>
      <c r="DL504" s="338"/>
      <c r="DM504" s="338"/>
      <c r="DN504" s="338"/>
      <c r="DO504" s="338"/>
      <c r="DP504" s="338"/>
      <c r="DQ504" s="338"/>
      <c r="DR504" s="338"/>
      <c r="DS504" s="338"/>
      <c r="DT504" s="338"/>
      <c r="DU504" s="338"/>
      <c r="DV504" s="338"/>
      <c r="DW504" s="338"/>
      <c r="DX504" s="338"/>
      <c r="DY504" s="338"/>
    </row>
    <row r="505" spans="2:129">
      <c r="B505" s="338"/>
      <c r="C505" s="338"/>
      <c r="D505" s="338"/>
      <c r="E505" s="338"/>
      <c r="F505" s="338"/>
      <c r="G505" s="338"/>
      <c r="CH505" s="338"/>
      <c r="CI505" s="338"/>
      <c r="CJ505" s="338"/>
      <c r="CK505" s="338"/>
      <c r="CL505" s="338"/>
      <c r="CM505" s="338"/>
      <c r="CN505" s="338"/>
      <c r="CO505" s="338"/>
      <c r="CP505" s="338"/>
      <c r="CQ505" s="338"/>
      <c r="CR505" s="338"/>
      <c r="CS505" s="338"/>
      <c r="CT505" s="338"/>
      <c r="CU505" s="338"/>
      <c r="CV505" s="338"/>
      <c r="CW505" s="338"/>
      <c r="CX505" s="338"/>
      <c r="CY505" s="338"/>
      <c r="CZ505" s="338"/>
      <c r="DA505" s="338"/>
      <c r="DB505" s="338"/>
      <c r="DC505" s="338"/>
      <c r="DD505" s="338"/>
      <c r="DE505" s="338"/>
      <c r="DF505" s="338"/>
      <c r="DG505" s="338"/>
      <c r="DH505" s="338"/>
      <c r="DI505" s="338"/>
      <c r="DJ505" s="338"/>
      <c r="DK505" s="338"/>
      <c r="DL505" s="338"/>
      <c r="DM505" s="338"/>
      <c r="DN505" s="338"/>
      <c r="DO505" s="338"/>
      <c r="DP505" s="338"/>
      <c r="DQ505" s="338"/>
      <c r="DR505" s="338"/>
      <c r="DS505" s="338"/>
      <c r="DT505" s="338"/>
      <c r="DU505" s="338"/>
      <c r="DV505" s="338"/>
      <c r="DW505" s="338"/>
      <c r="DX505" s="338"/>
      <c r="DY505" s="338"/>
    </row>
    <row r="506" spans="2:129">
      <c r="B506" s="338"/>
      <c r="C506" s="338"/>
      <c r="D506" s="338"/>
      <c r="E506" s="338"/>
      <c r="F506" s="338"/>
      <c r="G506" s="338"/>
      <c r="CH506" s="338"/>
      <c r="CI506" s="338"/>
      <c r="CJ506" s="338"/>
      <c r="CK506" s="338"/>
      <c r="CL506" s="338"/>
      <c r="CM506" s="338"/>
      <c r="CN506" s="338"/>
      <c r="CO506" s="338"/>
      <c r="CP506" s="338"/>
      <c r="CQ506" s="338"/>
      <c r="CR506" s="338"/>
      <c r="CS506" s="338"/>
      <c r="CT506" s="338"/>
      <c r="CU506" s="338"/>
      <c r="CV506" s="338"/>
      <c r="CW506" s="338"/>
      <c r="CX506" s="338"/>
      <c r="CY506" s="338"/>
      <c r="CZ506" s="338"/>
      <c r="DA506" s="338"/>
      <c r="DB506" s="338"/>
      <c r="DC506" s="338"/>
      <c r="DD506" s="338"/>
      <c r="DE506" s="338"/>
      <c r="DF506" s="338"/>
      <c r="DG506" s="338"/>
      <c r="DH506" s="338"/>
      <c r="DI506" s="338"/>
      <c r="DJ506" s="338"/>
      <c r="DK506" s="338"/>
      <c r="DL506" s="338"/>
      <c r="DM506" s="338"/>
      <c r="DN506" s="338"/>
      <c r="DO506" s="338"/>
      <c r="DP506" s="338"/>
      <c r="DQ506" s="338"/>
      <c r="DR506" s="338"/>
      <c r="DS506" s="338"/>
      <c r="DT506" s="338"/>
      <c r="DU506" s="338"/>
      <c r="DV506" s="338"/>
      <c r="DW506" s="338"/>
      <c r="DX506" s="338"/>
      <c r="DY506" s="338"/>
    </row>
    <row r="507" spans="2:129">
      <c r="B507" s="338"/>
      <c r="C507" s="338"/>
      <c r="D507" s="338"/>
      <c r="E507" s="338"/>
      <c r="F507" s="338"/>
      <c r="G507" s="338"/>
      <c r="CH507" s="338"/>
      <c r="CI507" s="338"/>
      <c r="CJ507" s="338"/>
      <c r="CK507" s="338"/>
      <c r="CL507" s="338"/>
      <c r="CM507" s="338"/>
      <c r="CN507" s="338"/>
      <c r="CO507" s="338"/>
      <c r="CP507" s="338"/>
      <c r="CQ507" s="338"/>
      <c r="CR507" s="338"/>
      <c r="CS507" s="338"/>
      <c r="CT507" s="338"/>
      <c r="CU507" s="338"/>
      <c r="CV507" s="338"/>
      <c r="CW507" s="338"/>
      <c r="CX507" s="338"/>
      <c r="CY507" s="338"/>
      <c r="CZ507" s="338"/>
      <c r="DA507" s="338"/>
      <c r="DB507" s="338"/>
      <c r="DC507" s="338"/>
      <c r="DD507" s="338"/>
      <c r="DE507" s="338"/>
      <c r="DF507" s="338"/>
      <c r="DG507" s="338"/>
      <c r="DH507" s="338"/>
      <c r="DI507" s="338"/>
      <c r="DJ507" s="338"/>
      <c r="DK507" s="338"/>
      <c r="DL507" s="338"/>
      <c r="DM507" s="338"/>
      <c r="DN507" s="338"/>
      <c r="DO507" s="338"/>
      <c r="DP507" s="338"/>
      <c r="DQ507" s="338"/>
      <c r="DR507" s="338"/>
      <c r="DS507" s="338"/>
      <c r="DT507" s="338"/>
      <c r="DU507" s="338"/>
      <c r="DV507" s="338"/>
      <c r="DW507" s="338"/>
      <c r="DX507" s="338"/>
      <c r="DY507" s="338"/>
    </row>
    <row r="508" spans="2:129">
      <c r="B508" s="338"/>
      <c r="C508" s="338"/>
      <c r="D508" s="338"/>
      <c r="E508" s="338"/>
      <c r="F508" s="338"/>
      <c r="G508" s="338"/>
      <c r="CH508" s="338"/>
      <c r="CI508" s="338"/>
      <c r="CJ508" s="338"/>
      <c r="CK508" s="338"/>
      <c r="CL508" s="338"/>
      <c r="CM508" s="338"/>
      <c r="CN508" s="338"/>
      <c r="CO508" s="338"/>
      <c r="CP508" s="338"/>
      <c r="CQ508" s="338"/>
      <c r="CR508" s="338"/>
      <c r="CS508" s="338"/>
      <c r="CT508" s="338"/>
      <c r="CU508" s="338"/>
      <c r="CV508" s="338"/>
      <c r="CW508" s="338"/>
      <c r="CX508" s="338"/>
      <c r="CY508" s="338"/>
      <c r="CZ508" s="338"/>
      <c r="DA508" s="338"/>
      <c r="DB508" s="338"/>
      <c r="DC508" s="338"/>
      <c r="DD508" s="338"/>
      <c r="DE508" s="338"/>
      <c r="DF508" s="338"/>
      <c r="DG508" s="338"/>
      <c r="DH508" s="338"/>
      <c r="DI508" s="338"/>
      <c r="DJ508" s="338"/>
      <c r="DK508" s="338"/>
      <c r="DL508" s="338"/>
      <c r="DM508" s="338"/>
      <c r="DN508" s="338"/>
      <c r="DO508" s="338"/>
      <c r="DP508" s="338"/>
      <c r="DQ508" s="338"/>
      <c r="DR508" s="338"/>
      <c r="DS508" s="338"/>
      <c r="DT508" s="338"/>
      <c r="DU508" s="338"/>
      <c r="DV508" s="338"/>
      <c r="DW508" s="338"/>
      <c r="DX508" s="338"/>
      <c r="DY508" s="338"/>
    </row>
    <row r="509" spans="2:129">
      <c r="B509" s="338"/>
      <c r="C509" s="338"/>
      <c r="D509" s="338"/>
      <c r="E509" s="338"/>
      <c r="F509" s="338"/>
      <c r="G509" s="338"/>
      <c r="CH509" s="338"/>
      <c r="CI509" s="338"/>
      <c r="CJ509" s="338"/>
      <c r="CK509" s="338"/>
      <c r="CL509" s="338"/>
      <c r="CM509" s="338"/>
      <c r="CN509" s="338"/>
      <c r="CO509" s="338"/>
      <c r="CP509" s="338"/>
      <c r="CQ509" s="338"/>
      <c r="CR509" s="338"/>
      <c r="CS509" s="338"/>
      <c r="CT509" s="338"/>
      <c r="CU509" s="338"/>
      <c r="CV509" s="338"/>
      <c r="CW509" s="338"/>
      <c r="CX509" s="338"/>
      <c r="CY509" s="338"/>
      <c r="CZ509" s="338"/>
      <c r="DA509" s="338"/>
      <c r="DB509" s="338"/>
      <c r="DC509" s="338"/>
      <c r="DD509" s="338"/>
      <c r="DE509" s="338"/>
      <c r="DF509" s="338"/>
      <c r="DG509" s="338"/>
      <c r="DH509" s="338"/>
      <c r="DI509" s="338"/>
      <c r="DJ509" s="338"/>
      <c r="DK509" s="338"/>
      <c r="DL509" s="338"/>
      <c r="DM509" s="338"/>
      <c r="DN509" s="338"/>
      <c r="DO509" s="338"/>
      <c r="DP509" s="338"/>
      <c r="DQ509" s="338"/>
      <c r="DR509" s="338"/>
      <c r="DS509" s="338"/>
      <c r="DT509" s="338"/>
      <c r="DU509" s="338"/>
      <c r="DV509" s="338"/>
      <c r="DW509" s="338"/>
      <c r="DX509" s="338"/>
      <c r="DY509" s="338"/>
    </row>
    <row r="510" spans="2:129">
      <c r="B510" s="338"/>
      <c r="C510" s="338"/>
      <c r="D510" s="338"/>
      <c r="E510" s="338"/>
      <c r="F510" s="338"/>
      <c r="G510" s="338"/>
      <c r="CH510" s="338"/>
      <c r="CI510" s="338"/>
      <c r="CJ510" s="338"/>
      <c r="CK510" s="338"/>
      <c r="CL510" s="338"/>
      <c r="CM510" s="338"/>
      <c r="CN510" s="338"/>
      <c r="CO510" s="338"/>
      <c r="CP510" s="338"/>
      <c r="CQ510" s="338"/>
      <c r="CR510" s="338"/>
      <c r="CS510" s="338"/>
      <c r="CT510" s="338"/>
      <c r="CU510" s="338"/>
      <c r="CV510" s="338"/>
      <c r="CW510" s="338"/>
      <c r="CX510" s="338"/>
      <c r="CY510" s="338"/>
      <c r="CZ510" s="338"/>
      <c r="DA510" s="338"/>
      <c r="DB510" s="338"/>
      <c r="DC510" s="338"/>
      <c r="DD510" s="338"/>
      <c r="DE510" s="338"/>
      <c r="DF510" s="338"/>
      <c r="DG510" s="338"/>
      <c r="DH510" s="338"/>
      <c r="DI510" s="338"/>
      <c r="DJ510" s="338"/>
      <c r="DK510" s="338"/>
      <c r="DL510" s="338"/>
      <c r="DM510" s="338"/>
      <c r="DN510" s="338"/>
      <c r="DO510" s="338"/>
      <c r="DP510" s="338"/>
      <c r="DQ510" s="338"/>
      <c r="DR510" s="338"/>
      <c r="DS510" s="338"/>
      <c r="DT510" s="338"/>
      <c r="DU510" s="338"/>
      <c r="DV510" s="338"/>
      <c r="DW510" s="338"/>
      <c r="DX510" s="338"/>
      <c r="DY510" s="338"/>
    </row>
    <row r="511" spans="2:129">
      <c r="B511" s="338"/>
      <c r="C511" s="338"/>
      <c r="D511" s="338"/>
      <c r="E511" s="338"/>
      <c r="F511" s="338"/>
      <c r="G511" s="338"/>
      <c r="CH511" s="338"/>
      <c r="CI511" s="338"/>
      <c r="CJ511" s="338"/>
      <c r="CK511" s="338"/>
      <c r="CL511" s="338"/>
      <c r="CM511" s="338"/>
      <c r="CN511" s="338"/>
      <c r="CO511" s="338"/>
      <c r="CP511" s="338"/>
      <c r="CQ511" s="338"/>
      <c r="CR511" s="338"/>
      <c r="CS511" s="338"/>
      <c r="CT511" s="338"/>
      <c r="CU511" s="338"/>
      <c r="CV511" s="338"/>
      <c r="CW511" s="338"/>
      <c r="CX511" s="338"/>
      <c r="CY511" s="338"/>
      <c r="CZ511" s="338"/>
      <c r="DA511" s="338"/>
      <c r="DB511" s="338"/>
      <c r="DC511" s="338"/>
      <c r="DD511" s="338"/>
      <c r="DE511" s="338"/>
      <c r="DF511" s="338"/>
      <c r="DG511" s="338"/>
      <c r="DH511" s="338"/>
      <c r="DI511" s="338"/>
      <c r="DJ511" s="338"/>
      <c r="DK511" s="338"/>
      <c r="DL511" s="338"/>
      <c r="DM511" s="338"/>
      <c r="DN511" s="338"/>
      <c r="DO511" s="338"/>
      <c r="DP511" s="338"/>
      <c r="DQ511" s="338"/>
      <c r="DR511" s="338"/>
      <c r="DS511" s="338"/>
      <c r="DT511" s="338"/>
      <c r="DU511" s="338"/>
      <c r="DV511" s="338"/>
      <c r="DW511" s="338"/>
      <c r="DX511" s="338"/>
      <c r="DY511" s="338"/>
    </row>
    <row r="512" spans="2:129">
      <c r="B512" s="338"/>
      <c r="C512" s="338"/>
      <c r="D512" s="338"/>
      <c r="E512" s="338"/>
      <c r="F512" s="338"/>
      <c r="G512" s="338"/>
      <c r="CH512" s="338"/>
      <c r="CI512" s="338"/>
      <c r="CJ512" s="338"/>
      <c r="CK512" s="338"/>
      <c r="CL512" s="338"/>
      <c r="CM512" s="338"/>
      <c r="CN512" s="338"/>
      <c r="CO512" s="338"/>
      <c r="CP512" s="338"/>
      <c r="CQ512" s="338"/>
      <c r="CR512" s="338"/>
      <c r="CS512" s="338"/>
      <c r="CT512" s="338"/>
      <c r="CU512" s="338"/>
      <c r="CV512" s="338"/>
      <c r="CW512" s="338"/>
      <c r="CX512" s="338"/>
      <c r="CY512" s="338"/>
      <c r="CZ512" s="338"/>
      <c r="DA512" s="338"/>
      <c r="DB512" s="338"/>
      <c r="DC512" s="338"/>
      <c r="DD512" s="338"/>
      <c r="DE512" s="338"/>
      <c r="DF512" s="338"/>
      <c r="DG512" s="338"/>
      <c r="DH512" s="338"/>
      <c r="DI512" s="338"/>
      <c r="DJ512" s="338"/>
      <c r="DK512" s="338"/>
      <c r="DL512" s="338"/>
      <c r="DM512" s="338"/>
      <c r="DN512" s="338"/>
      <c r="DO512" s="338"/>
      <c r="DP512" s="338"/>
      <c r="DQ512" s="338"/>
      <c r="DR512" s="338"/>
      <c r="DS512" s="338"/>
      <c r="DT512" s="338"/>
      <c r="DU512" s="338"/>
      <c r="DV512" s="338"/>
      <c r="DW512" s="338"/>
      <c r="DX512" s="338"/>
      <c r="DY512" s="338"/>
    </row>
    <row r="513" spans="2:129">
      <c r="B513" s="338"/>
      <c r="C513" s="338"/>
      <c r="D513" s="338"/>
      <c r="E513" s="338"/>
      <c r="F513" s="338"/>
      <c r="G513" s="338"/>
      <c r="CH513" s="338"/>
      <c r="CI513" s="338"/>
      <c r="CJ513" s="338"/>
      <c r="CK513" s="338"/>
      <c r="CL513" s="338"/>
      <c r="CM513" s="338"/>
      <c r="CN513" s="338"/>
      <c r="CO513" s="338"/>
      <c r="CP513" s="338"/>
      <c r="CQ513" s="338"/>
      <c r="CR513" s="338"/>
      <c r="CS513" s="338"/>
      <c r="CT513" s="338"/>
      <c r="CU513" s="338"/>
      <c r="CV513" s="338"/>
      <c r="CW513" s="338"/>
      <c r="CX513" s="338"/>
      <c r="CY513" s="338"/>
      <c r="CZ513" s="338"/>
      <c r="DA513" s="338"/>
      <c r="DB513" s="338"/>
      <c r="DC513" s="338"/>
      <c r="DD513" s="338"/>
      <c r="DE513" s="338"/>
      <c r="DF513" s="338"/>
      <c r="DG513" s="338"/>
      <c r="DH513" s="338"/>
      <c r="DI513" s="338"/>
      <c r="DJ513" s="338"/>
      <c r="DK513" s="338"/>
      <c r="DL513" s="338"/>
      <c r="DM513" s="338"/>
      <c r="DN513" s="338"/>
      <c r="DO513" s="338"/>
      <c r="DP513" s="338"/>
      <c r="DQ513" s="338"/>
      <c r="DR513" s="338"/>
      <c r="DS513" s="338"/>
      <c r="DT513" s="338"/>
      <c r="DU513" s="338"/>
      <c r="DV513" s="338"/>
      <c r="DW513" s="338"/>
      <c r="DX513" s="338"/>
      <c r="DY513" s="338"/>
    </row>
    <row r="514" spans="2:129">
      <c r="B514" s="338"/>
      <c r="C514" s="338"/>
      <c r="D514" s="338"/>
      <c r="E514" s="338"/>
      <c r="F514" s="338"/>
      <c r="G514" s="338"/>
      <c r="CH514" s="338"/>
      <c r="CI514" s="338"/>
      <c r="CJ514" s="338"/>
      <c r="CK514" s="338"/>
      <c r="CL514" s="338"/>
      <c r="CM514" s="338"/>
      <c r="CN514" s="338"/>
      <c r="CO514" s="338"/>
      <c r="CP514" s="338"/>
      <c r="CQ514" s="338"/>
      <c r="CR514" s="338"/>
      <c r="CS514" s="338"/>
      <c r="CT514" s="338"/>
      <c r="CU514" s="338"/>
      <c r="CV514" s="338"/>
      <c r="CW514" s="338"/>
      <c r="CX514" s="338"/>
      <c r="CY514" s="338"/>
      <c r="CZ514" s="338"/>
      <c r="DA514" s="338"/>
      <c r="DB514" s="338"/>
      <c r="DC514" s="338"/>
      <c r="DD514" s="338"/>
      <c r="DE514" s="338"/>
      <c r="DF514" s="338"/>
      <c r="DG514" s="338"/>
      <c r="DH514" s="338"/>
      <c r="DI514" s="338"/>
      <c r="DJ514" s="338"/>
      <c r="DK514" s="338"/>
      <c r="DL514" s="338"/>
      <c r="DM514" s="338"/>
      <c r="DN514" s="338"/>
      <c r="DO514" s="338"/>
      <c r="DP514" s="338"/>
      <c r="DQ514" s="338"/>
      <c r="DR514" s="338"/>
      <c r="DS514" s="338"/>
      <c r="DT514" s="338"/>
      <c r="DU514" s="338"/>
      <c r="DV514" s="338"/>
      <c r="DW514" s="338"/>
      <c r="DX514" s="338"/>
      <c r="DY514" s="338"/>
    </row>
    <row r="515" spans="2:129">
      <c r="B515" s="338"/>
      <c r="C515" s="338"/>
      <c r="D515" s="338"/>
      <c r="E515" s="338"/>
      <c r="F515" s="338"/>
      <c r="G515" s="338"/>
      <c r="CH515" s="338"/>
      <c r="CI515" s="338"/>
      <c r="CJ515" s="338"/>
      <c r="CK515" s="338"/>
      <c r="CL515" s="338"/>
      <c r="CM515" s="338"/>
      <c r="CN515" s="338"/>
      <c r="CO515" s="338"/>
      <c r="CP515" s="338"/>
      <c r="CQ515" s="338"/>
      <c r="CR515" s="338"/>
      <c r="CS515" s="338"/>
      <c r="CT515" s="338"/>
      <c r="CU515" s="338"/>
      <c r="CV515" s="338"/>
      <c r="CW515" s="338"/>
      <c r="CX515" s="338"/>
      <c r="CY515" s="338"/>
      <c r="CZ515" s="338"/>
      <c r="DA515" s="338"/>
      <c r="DB515" s="338"/>
      <c r="DC515" s="338"/>
      <c r="DD515" s="338"/>
      <c r="DE515" s="338"/>
      <c r="DF515" s="338"/>
      <c r="DG515" s="338"/>
      <c r="DH515" s="338"/>
      <c r="DI515" s="338"/>
      <c r="DJ515" s="338"/>
      <c r="DK515" s="338"/>
      <c r="DL515" s="338"/>
      <c r="DM515" s="338"/>
      <c r="DN515" s="338"/>
      <c r="DO515" s="338"/>
      <c r="DP515" s="338"/>
      <c r="DQ515" s="338"/>
      <c r="DR515" s="338"/>
      <c r="DS515" s="338"/>
      <c r="DT515" s="338"/>
      <c r="DU515" s="338"/>
      <c r="DV515" s="338"/>
      <c r="DW515" s="338"/>
      <c r="DX515" s="338"/>
      <c r="DY515" s="338"/>
    </row>
    <row r="516" spans="2:129">
      <c r="B516" s="338"/>
      <c r="C516" s="338"/>
      <c r="D516" s="338"/>
      <c r="E516" s="338"/>
      <c r="F516" s="338"/>
      <c r="G516" s="338"/>
      <c r="CH516" s="338"/>
      <c r="CI516" s="338"/>
      <c r="CJ516" s="338"/>
      <c r="CK516" s="338"/>
      <c r="CL516" s="338"/>
      <c r="CM516" s="338"/>
      <c r="CN516" s="338"/>
      <c r="CO516" s="338"/>
      <c r="CP516" s="338"/>
      <c r="CQ516" s="338"/>
      <c r="CR516" s="338"/>
      <c r="CS516" s="338"/>
      <c r="CT516" s="338"/>
      <c r="CU516" s="338"/>
      <c r="CV516" s="338"/>
      <c r="CW516" s="338"/>
      <c r="CX516" s="338"/>
      <c r="CY516" s="338"/>
      <c r="CZ516" s="338"/>
      <c r="DA516" s="338"/>
      <c r="DB516" s="338"/>
      <c r="DC516" s="338"/>
      <c r="DD516" s="338"/>
      <c r="DE516" s="338"/>
      <c r="DF516" s="338"/>
      <c r="DG516" s="338"/>
      <c r="DH516" s="338"/>
      <c r="DI516" s="338"/>
      <c r="DJ516" s="338"/>
      <c r="DK516" s="338"/>
      <c r="DL516" s="338"/>
      <c r="DM516" s="338"/>
      <c r="DN516" s="338"/>
      <c r="DO516" s="338"/>
      <c r="DP516" s="338"/>
      <c r="DQ516" s="338"/>
      <c r="DR516" s="338"/>
      <c r="DS516" s="338"/>
      <c r="DT516" s="338"/>
      <c r="DU516" s="338"/>
      <c r="DV516" s="338"/>
      <c r="DW516" s="338"/>
      <c r="DX516" s="338"/>
      <c r="DY516" s="338"/>
    </row>
    <row r="517" spans="2:129">
      <c r="B517" s="338"/>
      <c r="C517" s="338"/>
      <c r="D517" s="338"/>
      <c r="E517" s="338"/>
      <c r="F517" s="338"/>
      <c r="G517" s="338"/>
      <c r="CH517" s="338"/>
      <c r="CI517" s="338"/>
      <c r="CJ517" s="338"/>
      <c r="CK517" s="338"/>
      <c r="CL517" s="338"/>
      <c r="CM517" s="338"/>
      <c r="CN517" s="338"/>
      <c r="CO517" s="338"/>
      <c r="CP517" s="338"/>
      <c r="CQ517" s="338"/>
      <c r="CR517" s="338"/>
      <c r="CS517" s="338"/>
      <c r="CT517" s="338"/>
      <c r="CU517" s="338"/>
      <c r="CV517" s="338"/>
      <c r="CW517" s="338"/>
      <c r="CX517" s="338"/>
      <c r="CY517" s="338"/>
      <c r="CZ517" s="338"/>
      <c r="DA517" s="338"/>
      <c r="DB517" s="338"/>
      <c r="DC517" s="338"/>
      <c r="DD517" s="338"/>
      <c r="DE517" s="338"/>
      <c r="DF517" s="338"/>
      <c r="DG517" s="338"/>
      <c r="DH517" s="338"/>
      <c r="DI517" s="338"/>
      <c r="DJ517" s="338"/>
      <c r="DK517" s="338"/>
      <c r="DL517" s="338"/>
      <c r="DM517" s="338"/>
      <c r="DN517" s="338"/>
      <c r="DO517" s="338"/>
      <c r="DP517" s="338"/>
      <c r="DQ517" s="338"/>
      <c r="DR517" s="338"/>
      <c r="DS517" s="338"/>
      <c r="DT517" s="338"/>
      <c r="DU517" s="338"/>
      <c r="DV517" s="338"/>
      <c r="DW517" s="338"/>
      <c r="DX517" s="338"/>
      <c r="DY517" s="338"/>
    </row>
    <row r="518" spans="2:129">
      <c r="B518" s="338"/>
      <c r="C518" s="338"/>
      <c r="D518" s="338"/>
      <c r="E518" s="338"/>
      <c r="F518" s="338"/>
      <c r="G518" s="338"/>
      <c r="CH518" s="338"/>
      <c r="CI518" s="338"/>
      <c r="CJ518" s="338"/>
      <c r="CK518" s="338"/>
      <c r="CL518" s="338"/>
      <c r="CM518" s="338"/>
      <c r="CN518" s="338"/>
      <c r="CO518" s="338"/>
      <c r="CP518" s="338"/>
      <c r="CQ518" s="338"/>
      <c r="CR518" s="338"/>
      <c r="CS518" s="338"/>
      <c r="CT518" s="338"/>
      <c r="CU518" s="338"/>
      <c r="CV518" s="338"/>
      <c r="CW518" s="338"/>
      <c r="CX518" s="338"/>
      <c r="CY518" s="338"/>
      <c r="CZ518" s="338"/>
      <c r="DA518" s="338"/>
      <c r="DB518" s="338"/>
      <c r="DC518" s="338"/>
      <c r="DD518" s="338"/>
      <c r="DE518" s="338"/>
      <c r="DF518" s="338"/>
      <c r="DG518" s="338"/>
      <c r="DH518" s="338"/>
      <c r="DI518" s="338"/>
      <c r="DJ518" s="338"/>
      <c r="DK518" s="338"/>
      <c r="DL518" s="338"/>
      <c r="DM518" s="338"/>
      <c r="DN518" s="338"/>
      <c r="DO518" s="338"/>
      <c r="DP518" s="338"/>
      <c r="DQ518" s="338"/>
      <c r="DR518" s="338"/>
      <c r="DS518" s="338"/>
      <c r="DT518" s="338"/>
      <c r="DU518" s="338"/>
      <c r="DV518" s="338"/>
      <c r="DW518" s="338"/>
      <c r="DX518" s="338"/>
      <c r="DY518" s="338"/>
    </row>
    <row r="519" spans="2:129">
      <c r="B519" s="338"/>
      <c r="C519" s="338"/>
      <c r="D519" s="338"/>
      <c r="E519" s="338"/>
      <c r="F519" s="338"/>
      <c r="G519" s="338"/>
      <c r="CH519" s="338"/>
      <c r="CI519" s="338"/>
      <c r="CJ519" s="338"/>
      <c r="CK519" s="338"/>
      <c r="CL519" s="338"/>
      <c r="CM519" s="338"/>
      <c r="CN519" s="338"/>
      <c r="CO519" s="338"/>
      <c r="CP519" s="338"/>
      <c r="CQ519" s="338"/>
      <c r="CR519" s="338"/>
      <c r="CS519" s="338"/>
      <c r="CT519" s="338"/>
      <c r="CU519" s="338"/>
      <c r="CV519" s="338"/>
      <c r="CW519" s="338"/>
      <c r="CX519" s="338"/>
      <c r="CY519" s="338"/>
      <c r="CZ519" s="338"/>
      <c r="DA519" s="338"/>
      <c r="DB519" s="338"/>
      <c r="DC519" s="338"/>
      <c r="DD519" s="338"/>
      <c r="DE519" s="338"/>
      <c r="DF519" s="338"/>
      <c r="DG519" s="338"/>
      <c r="DH519" s="338"/>
      <c r="DI519" s="338"/>
      <c r="DJ519" s="338"/>
      <c r="DK519" s="338"/>
      <c r="DL519" s="338"/>
      <c r="DM519" s="338"/>
      <c r="DN519" s="338"/>
      <c r="DO519" s="338"/>
      <c r="DP519" s="338"/>
      <c r="DQ519" s="338"/>
      <c r="DR519" s="338"/>
      <c r="DS519" s="338"/>
      <c r="DT519" s="338"/>
      <c r="DU519" s="338"/>
      <c r="DV519" s="338"/>
      <c r="DW519" s="338"/>
      <c r="DX519" s="338"/>
      <c r="DY519" s="338"/>
    </row>
    <row r="520" spans="2:129">
      <c r="B520" s="338"/>
      <c r="C520" s="338"/>
      <c r="D520" s="338"/>
      <c r="E520" s="338"/>
      <c r="F520" s="338"/>
      <c r="G520" s="338"/>
      <c r="CH520" s="338"/>
      <c r="CI520" s="338"/>
      <c r="CJ520" s="338"/>
      <c r="CK520" s="338"/>
      <c r="CL520" s="338"/>
      <c r="CM520" s="338"/>
      <c r="CN520" s="338"/>
      <c r="CO520" s="338"/>
      <c r="CP520" s="338"/>
      <c r="CQ520" s="338"/>
      <c r="CR520" s="338"/>
      <c r="CS520" s="338"/>
      <c r="CT520" s="338"/>
      <c r="CU520" s="338"/>
      <c r="CV520" s="338"/>
      <c r="CW520" s="338"/>
      <c r="CX520" s="338"/>
      <c r="CY520" s="338"/>
      <c r="CZ520" s="338"/>
      <c r="DA520" s="338"/>
      <c r="DB520" s="338"/>
      <c r="DC520" s="338"/>
      <c r="DD520" s="338"/>
      <c r="DE520" s="338"/>
      <c r="DF520" s="338"/>
      <c r="DG520" s="338"/>
      <c r="DH520" s="338"/>
      <c r="DI520" s="338"/>
      <c r="DJ520" s="338"/>
      <c r="DK520" s="338"/>
      <c r="DL520" s="338"/>
      <c r="DM520" s="338"/>
      <c r="DN520" s="338"/>
      <c r="DO520" s="338"/>
      <c r="DP520" s="338"/>
      <c r="DQ520" s="338"/>
      <c r="DR520" s="338"/>
      <c r="DS520" s="338"/>
      <c r="DT520" s="338"/>
      <c r="DU520" s="338"/>
      <c r="DV520" s="338"/>
      <c r="DW520" s="338"/>
      <c r="DX520" s="338"/>
      <c r="DY520" s="338"/>
    </row>
    <row r="521" spans="2:129">
      <c r="B521" s="338"/>
      <c r="C521" s="338"/>
      <c r="D521" s="338"/>
      <c r="E521" s="338"/>
      <c r="F521" s="338"/>
      <c r="G521" s="338"/>
      <c r="CH521" s="338"/>
      <c r="CI521" s="338"/>
      <c r="CJ521" s="338"/>
      <c r="CK521" s="338"/>
      <c r="CL521" s="338"/>
      <c r="CM521" s="338"/>
      <c r="CN521" s="338"/>
      <c r="CO521" s="338"/>
      <c r="CP521" s="338"/>
      <c r="CQ521" s="338"/>
      <c r="CR521" s="338"/>
      <c r="CS521" s="338"/>
      <c r="CT521" s="338"/>
      <c r="CU521" s="338"/>
      <c r="CV521" s="338"/>
      <c r="CW521" s="338"/>
      <c r="CX521" s="338"/>
      <c r="CY521" s="338"/>
      <c r="CZ521" s="338"/>
      <c r="DA521" s="338"/>
      <c r="DB521" s="338"/>
      <c r="DC521" s="338"/>
      <c r="DD521" s="338"/>
      <c r="DE521" s="338"/>
      <c r="DF521" s="338"/>
      <c r="DG521" s="338"/>
      <c r="DH521" s="338"/>
      <c r="DI521" s="338"/>
      <c r="DJ521" s="338"/>
      <c r="DK521" s="338"/>
      <c r="DL521" s="338"/>
      <c r="DM521" s="338"/>
      <c r="DN521" s="338"/>
      <c r="DO521" s="338"/>
      <c r="DP521" s="338"/>
      <c r="DQ521" s="338"/>
      <c r="DR521" s="338"/>
      <c r="DS521" s="338"/>
      <c r="DT521" s="338"/>
      <c r="DU521" s="338"/>
      <c r="DV521" s="338"/>
      <c r="DW521" s="338"/>
      <c r="DX521" s="338"/>
      <c r="DY521" s="338"/>
    </row>
    <row r="522" spans="2:129">
      <c r="B522" s="338"/>
      <c r="C522" s="338"/>
      <c r="D522" s="338"/>
      <c r="E522" s="338"/>
      <c r="F522" s="338"/>
      <c r="G522" s="338"/>
      <c r="CH522" s="338"/>
      <c r="CI522" s="338"/>
      <c r="CJ522" s="338"/>
      <c r="CK522" s="338"/>
      <c r="CL522" s="338"/>
      <c r="CM522" s="338"/>
      <c r="CN522" s="338"/>
      <c r="CO522" s="338"/>
      <c r="CP522" s="338"/>
      <c r="CQ522" s="338"/>
      <c r="CR522" s="338"/>
      <c r="CS522" s="338"/>
      <c r="CT522" s="338"/>
      <c r="CU522" s="338"/>
      <c r="CV522" s="338"/>
      <c r="CW522" s="338"/>
      <c r="CX522" s="338"/>
      <c r="CY522" s="338"/>
      <c r="CZ522" s="338"/>
      <c r="DA522" s="338"/>
      <c r="DB522" s="338"/>
      <c r="DC522" s="338"/>
      <c r="DD522" s="338"/>
      <c r="DE522" s="338"/>
      <c r="DF522" s="338"/>
      <c r="DG522" s="338"/>
      <c r="DH522" s="338"/>
      <c r="DI522" s="338"/>
      <c r="DJ522" s="338"/>
      <c r="DK522" s="338"/>
      <c r="DL522" s="338"/>
      <c r="DM522" s="338"/>
      <c r="DN522" s="338"/>
      <c r="DO522" s="338"/>
      <c r="DP522" s="338"/>
      <c r="DQ522" s="338"/>
      <c r="DR522" s="338"/>
      <c r="DS522" s="338"/>
      <c r="DT522" s="338"/>
      <c r="DU522" s="338"/>
      <c r="DV522" s="338"/>
      <c r="DW522" s="338"/>
      <c r="DX522" s="338"/>
      <c r="DY522" s="338"/>
    </row>
    <row r="523" spans="2:129">
      <c r="B523" s="338"/>
      <c r="C523" s="338"/>
      <c r="D523" s="338"/>
      <c r="E523" s="338"/>
      <c r="F523" s="338"/>
      <c r="G523" s="338"/>
      <c r="CH523" s="338"/>
      <c r="CI523" s="338"/>
      <c r="CJ523" s="338"/>
      <c r="CK523" s="338"/>
      <c r="CL523" s="338"/>
      <c r="CM523" s="338"/>
      <c r="CN523" s="338"/>
      <c r="CO523" s="338"/>
      <c r="CP523" s="338"/>
      <c r="CQ523" s="338"/>
      <c r="CR523" s="338"/>
      <c r="CS523" s="338"/>
      <c r="CT523" s="338"/>
      <c r="CU523" s="338"/>
      <c r="CV523" s="338"/>
      <c r="CW523" s="338"/>
      <c r="CX523" s="338"/>
      <c r="CY523" s="338"/>
      <c r="CZ523" s="338"/>
      <c r="DA523" s="338"/>
      <c r="DB523" s="338"/>
      <c r="DC523" s="338"/>
      <c r="DD523" s="338"/>
      <c r="DE523" s="338"/>
      <c r="DF523" s="338"/>
      <c r="DG523" s="338"/>
      <c r="DH523" s="338"/>
      <c r="DI523" s="338"/>
      <c r="DJ523" s="338"/>
      <c r="DK523" s="338"/>
      <c r="DL523" s="338"/>
      <c r="DM523" s="338"/>
      <c r="DN523" s="338"/>
      <c r="DO523" s="338"/>
      <c r="DP523" s="338"/>
      <c r="DQ523" s="338"/>
      <c r="DR523" s="338"/>
      <c r="DS523" s="338"/>
      <c r="DT523" s="338"/>
      <c r="DU523" s="338"/>
      <c r="DV523" s="338"/>
      <c r="DW523" s="338"/>
      <c r="DX523" s="338"/>
      <c r="DY523" s="338"/>
    </row>
    <row r="524" spans="2:129">
      <c r="B524" s="338"/>
      <c r="C524" s="338"/>
      <c r="D524" s="338"/>
      <c r="E524" s="338"/>
      <c r="F524" s="338"/>
      <c r="G524" s="338"/>
      <c r="CH524" s="338"/>
      <c r="CI524" s="338"/>
      <c r="CJ524" s="338"/>
      <c r="CK524" s="338"/>
      <c r="CL524" s="338"/>
      <c r="CM524" s="338"/>
      <c r="CN524" s="338"/>
      <c r="CO524" s="338"/>
      <c r="CP524" s="338"/>
      <c r="CQ524" s="338"/>
      <c r="CR524" s="338"/>
      <c r="CS524" s="338"/>
      <c r="CT524" s="338"/>
      <c r="CU524" s="338"/>
      <c r="CV524" s="338"/>
      <c r="CW524" s="338"/>
      <c r="CX524" s="338"/>
      <c r="CY524" s="338"/>
      <c r="CZ524" s="338"/>
      <c r="DA524" s="338"/>
      <c r="DB524" s="338"/>
      <c r="DC524" s="338"/>
      <c r="DD524" s="338"/>
      <c r="DE524" s="338"/>
      <c r="DF524" s="338"/>
      <c r="DG524" s="338"/>
      <c r="DH524" s="338"/>
      <c r="DI524" s="338"/>
      <c r="DJ524" s="338"/>
      <c r="DK524" s="338"/>
      <c r="DL524" s="338"/>
      <c r="DM524" s="338"/>
      <c r="DN524" s="338"/>
      <c r="DO524" s="338"/>
      <c r="DP524" s="338"/>
      <c r="DQ524" s="338"/>
      <c r="DR524" s="338"/>
      <c r="DS524" s="338"/>
      <c r="DT524" s="338"/>
      <c r="DU524" s="338"/>
      <c r="DV524" s="338"/>
      <c r="DW524" s="338"/>
      <c r="DX524" s="338"/>
      <c r="DY524" s="338"/>
    </row>
    <row r="525" spans="2:129">
      <c r="B525" s="338"/>
      <c r="C525" s="338"/>
      <c r="D525" s="338"/>
      <c r="E525" s="338"/>
      <c r="F525" s="338"/>
      <c r="G525" s="338"/>
      <c r="CH525" s="338"/>
      <c r="CI525" s="338"/>
      <c r="CJ525" s="338"/>
      <c r="CK525" s="338"/>
      <c r="CL525" s="338"/>
      <c r="CM525" s="338"/>
      <c r="CN525" s="338"/>
      <c r="CO525" s="338"/>
      <c r="CP525" s="338"/>
      <c r="CQ525" s="338"/>
      <c r="CR525" s="338"/>
      <c r="CS525" s="338"/>
      <c r="CT525" s="338"/>
      <c r="CU525" s="338"/>
      <c r="CV525" s="338"/>
      <c r="CW525" s="338"/>
      <c r="CX525" s="338"/>
      <c r="CY525" s="338"/>
      <c r="CZ525" s="338"/>
      <c r="DA525" s="338"/>
      <c r="DB525" s="338"/>
      <c r="DC525" s="338"/>
      <c r="DD525" s="338"/>
      <c r="DE525" s="338"/>
      <c r="DF525" s="338"/>
      <c r="DG525" s="338"/>
      <c r="DH525" s="338"/>
      <c r="DI525" s="338"/>
      <c r="DJ525" s="338"/>
      <c r="DK525" s="338"/>
      <c r="DL525" s="338"/>
      <c r="DM525" s="338"/>
      <c r="DN525" s="338"/>
      <c r="DO525" s="338"/>
      <c r="DP525" s="338"/>
      <c r="DQ525" s="338"/>
      <c r="DR525" s="338"/>
      <c r="DS525" s="338"/>
      <c r="DT525" s="338"/>
      <c r="DU525" s="338"/>
      <c r="DV525" s="338"/>
      <c r="DW525" s="338"/>
      <c r="DX525" s="338"/>
      <c r="DY525" s="338"/>
    </row>
    <row r="526" spans="2:129">
      <c r="B526" s="338"/>
      <c r="C526" s="338"/>
      <c r="D526" s="338"/>
      <c r="E526" s="338"/>
      <c r="F526" s="338"/>
      <c r="G526" s="338"/>
      <c r="CH526" s="338"/>
      <c r="CI526" s="338"/>
      <c r="CJ526" s="338"/>
      <c r="CK526" s="338"/>
      <c r="CL526" s="338"/>
      <c r="CM526" s="338"/>
      <c r="CN526" s="338"/>
      <c r="CO526" s="338"/>
      <c r="CP526" s="338"/>
      <c r="CQ526" s="338"/>
      <c r="CR526" s="338"/>
      <c r="CS526" s="338"/>
      <c r="CT526" s="338"/>
      <c r="CU526" s="338"/>
      <c r="CV526" s="338"/>
      <c r="CW526" s="338"/>
      <c r="CX526" s="338"/>
      <c r="CY526" s="338"/>
      <c r="CZ526" s="338"/>
      <c r="DA526" s="338"/>
      <c r="DB526" s="338"/>
      <c r="DC526" s="338"/>
      <c r="DD526" s="338"/>
      <c r="DE526" s="338"/>
      <c r="DF526" s="338"/>
      <c r="DG526" s="338"/>
      <c r="DH526" s="338"/>
      <c r="DI526" s="338"/>
      <c r="DJ526" s="338"/>
      <c r="DK526" s="338"/>
      <c r="DL526" s="338"/>
      <c r="DM526" s="338"/>
      <c r="DN526" s="338"/>
      <c r="DO526" s="338"/>
      <c r="DP526" s="338"/>
      <c r="DQ526" s="338"/>
      <c r="DR526" s="338"/>
      <c r="DS526" s="338"/>
      <c r="DT526" s="338"/>
      <c r="DU526" s="338"/>
      <c r="DV526" s="338"/>
      <c r="DW526" s="338"/>
      <c r="DX526" s="338"/>
      <c r="DY526" s="338"/>
    </row>
    <row r="527" spans="2:129">
      <c r="B527" s="338"/>
      <c r="C527" s="338"/>
      <c r="D527" s="338"/>
      <c r="E527" s="338"/>
      <c r="F527" s="338"/>
      <c r="G527" s="338"/>
      <c r="CH527" s="338"/>
      <c r="CI527" s="338"/>
      <c r="CJ527" s="338"/>
      <c r="CK527" s="338"/>
      <c r="CL527" s="338"/>
      <c r="CM527" s="338"/>
      <c r="CN527" s="338"/>
      <c r="CO527" s="338"/>
      <c r="CP527" s="338"/>
      <c r="CQ527" s="338"/>
      <c r="CR527" s="338"/>
      <c r="CS527" s="338"/>
      <c r="CT527" s="338"/>
      <c r="CU527" s="338"/>
      <c r="CV527" s="338"/>
      <c r="CW527" s="338"/>
      <c r="CX527" s="338"/>
      <c r="CY527" s="338"/>
      <c r="CZ527" s="338"/>
      <c r="DA527" s="338"/>
      <c r="DB527" s="338"/>
      <c r="DC527" s="338"/>
      <c r="DD527" s="338"/>
      <c r="DE527" s="338"/>
      <c r="DF527" s="338"/>
      <c r="DG527" s="338"/>
      <c r="DH527" s="338"/>
      <c r="DI527" s="338"/>
      <c r="DJ527" s="338"/>
      <c r="DK527" s="338"/>
      <c r="DL527" s="338"/>
      <c r="DM527" s="338"/>
      <c r="DN527" s="338"/>
      <c r="DO527" s="338"/>
      <c r="DP527" s="338"/>
      <c r="DQ527" s="338"/>
      <c r="DR527" s="338"/>
      <c r="DS527" s="338"/>
      <c r="DT527" s="338"/>
      <c r="DU527" s="338"/>
      <c r="DV527" s="338"/>
      <c r="DW527" s="338"/>
      <c r="DX527" s="338"/>
      <c r="DY527" s="338"/>
    </row>
    <row r="528" spans="2:129">
      <c r="B528" s="338"/>
      <c r="C528" s="338"/>
      <c r="D528" s="338"/>
      <c r="E528" s="338"/>
      <c r="F528" s="338"/>
      <c r="G528" s="338"/>
      <c r="CH528" s="338"/>
      <c r="CI528" s="338"/>
      <c r="CJ528" s="338"/>
      <c r="CK528" s="338"/>
      <c r="CL528" s="338"/>
      <c r="CM528" s="338"/>
      <c r="CN528" s="338"/>
      <c r="CO528" s="338"/>
      <c r="CP528" s="338"/>
      <c r="CQ528" s="338"/>
      <c r="CR528" s="338"/>
      <c r="CS528" s="338"/>
      <c r="CT528" s="338"/>
      <c r="CU528" s="338"/>
      <c r="CV528" s="338"/>
      <c r="CW528" s="338"/>
      <c r="CX528" s="338"/>
      <c r="CY528" s="338"/>
      <c r="CZ528" s="338"/>
      <c r="DA528" s="338"/>
      <c r="DB528" s="338"/>
      <c r="DC528" s="338"/>
      <c r="DD528" s="338"/>
      <c r="DE528" s="338"/>
      <c r="DF528" s="338"/>
      <c r="DG528" s="338"/>
      <c r="DH528" s="338"/>
      <c r="DI528" s="338"/>
      <c r="DJ528" s="338"/>
      <c r="DK528" s="338"/>
      <c r="DL528" s="338"/>
      <c r="DM528" s="338"/>
      <c r="DN528" s="338"/>
      <c r="DO528" s="338"/>
      <c r="DP528" s="338"/>
      <c r="DQ528" s="338"/>
      <c r="DR528" s="338"/>
      <c r="DS528" s="338"/>
      <c r="DT528" s="338"/>
      <c r="DU528" s="338"/>
      <c r="DV528" s="338"/>
      <c r="DW528" s="338"/>
      <c r="DX528" s="338"/>
      <c r="DY528" s="338"/>
    </row>
    <row r="529" spans="2:129">
      <c r="B529" s="338"/>
      <c r="C529" s="338"/>
      <c r="D529" s="338"/>
      <c r="E529" s="338"/>
      <c r="F529" s="338"/>
      <c r="G529" s="338"/>
      <c r="CH529" s="338"/>
      <c r="CI529" s="338"/>
      <c r="CJ529" s="338"/>
      <c r="CK529" s="338"/>
      <c r="CL529" s="338"/>
      <c r="CM529" s="338"/>
      <c r="CN529" s="338"/>
      <c r="CO529" s="338"/>
      <c r="CP529" s="338"/>
      <c r="CQ529" s="338"/>
      <c r="CR529" s="338"/>
      <c r="CS529" s="338"/>
      <c r="CT529" s="338"/>
      <c r="CU529" s="338"/>
      <c r="CV529" s="338"/>
      <c r="CW529" s="338"/>
      <c r="CX529" s="338"/>
      <c r="CY529" s="338"/>
      <c r="CZ529" s="338"/>
      <c r="DA529" s="338"/>
      <c r="DB529" s="338"/>
      <c r="DC529" s="338"/>
      <c r="DD529" s="338"/>
      <c r="DE529" s="338"/>
      <c r="DF529" s="338"/>
      <c r="DG529" s="338"/>
      <c r="DH529" s="338"/>
      <c r="DI529" s="338"/>
      <c r="DJ529" s="338"/>
      <c r="DK529" s="338"/>
      <c r="DL529" s="338"/>
      <c r="DM529" s="338"/>
      <c r="DN529" s="338"/>
      <c r="DO529" s="338"/>
      <c r="DP529" s="338"/>
      <c r="DQ529" s="338"/>
      <c r="DR529" s="338"/>
      <c r="DS529" s="338"/>
      <c r="DT529" s="338"/>
      <c r="DU529" s="338"/>
      <c r="DV529" s="338"/>
      <c r="DW529" s="338"/>
      <c r="DX529" s="338"/>
      <c r="DY529" s="338"/>
    </row>
    <row r="530" spans="2:129">
      <c r="B530" s="338"/>
      <c r="C530" s="338"/>
      <c r="D530" s="338"/>
      <c r="E530" s="338"/>
      <c r="F530" s="338"/>
      <c r="G530" s="338"/>
      <c r="CH530" s="338"/>
      <c r="CI530" s="338"/>
      <c r="CJ530" s="338"/>
      <c r="CK530" s="338"/>
      <c r="CL530" s="338"/>
      <c r="CM530" s="338"/>
      <c r="CN530" s="338"/>
      <c r="CO530" s="338"/>
      <c r="CP530" s="338"/>
      <c r="CQ530" s="338"/>
      <c r="CR530" s="338"/>
      <c r="CS530" s="338"/>
      <c r="CT530" s="338"/>
      <c r="CU530" s="338"/>
      <c r="CV530" s="338"/>
      <c r="CW530" s="338"/>
      <c r="CX530" s="338"/>
      <c r="CY530" s="338"/>
      <c r="CZ530" s="338"/>
      <c r="DA530" s="338"/>
      <c r="DB530" s="338"/>
      <c r="DC530" s="338"/>
      <c r="DD530" s="338"/>
      <c r="DE530" s="338"/>
      <c r="DF530" s="338"/>
      <c r="DG530" s="338"/>
      <c r="DH530" s="338"/>
      <c r="DI530" s="338"/>
      <c r="DJ530" s="338"/>
      <c r="DK530" s="338"/>
      <c r="DL530" s="338"/>
      <c r="DM530" s="338"/>
      <c r="DN530" s="338"/>
      <c r="DO530" s="338"/>
      <c r="DP530" s="338"/>
      <c r="DQ530" s="338"/>
      <c r="DR530" s="338"/>
      <c r="DS530" s="338"/>
      <c r="DT530" s="338"/>
      <c r="DU530" s="338"/>
      <c r="DV530" s="338"/>
      <c r="DW530" s="338"/>
      <c r="DX530" s="338"/>
      <c r="DY530" s="338"/>
    </row>
    <row r="531" spans="2:129">
      <c r="B531" s="338"/>
      <c r="C531" s="338"/>
      <c r="D531" s="338"/>
      <c r="E531" s="338"/>
      <c r="F531" s="338"/>
      <c r="G531" s="338"/>
      <c r="CH531" s="338"/>
      <c r="CI531" s="338"/>
      <c r="CJ531" s="338"/>
      <c r="CK531" s="338"/>
      <c r="CL531" s="338"/>
      <c r="CM531" s="338"/>
      <c r="CN531" s="338"/>
      <c r="CO531" s="338"/>
      <c r="CP531" s="338"/>
      <c r="CQ531" s="338"/>
      <c r="CR531" s="338"/>
      <c r="CS531" s="338"/>
      <c r="CT531" s="338"/>
      <c r="CU531" s="338"/>
      <c r="CV531" s="338"/>
      <c r="CW531" s="338"/>
      <c r="CX531" s="338"/>
      <c r="CY531" s="338"/>
      <c r="CZ531" s="338"/>
      <c r="DA531" s="338"/>
      <c r="DB531" s="338"/>
      <c r="DC531" s="338"/>
      <c r="DD531" s="338"/>
      <c r="DE531" s="338"/>
      <c r="DF531" s="338"/>
      <c r="DG531" s="338"/>
      <c r="DH531" s="338"/>
      <c r="DI531" s="338"/>
      <c r="DJ531" s="338"/>
      <c r="DK531" s="338"/>
      <c r="DL531" s="338"/>
      <c r="DM531" s="338"/>
      <c r="DN531" s="338"/>
      <c r="DO531" s="338"/>
      <c r="DP531" s="338"/>
      <c r="DQ531" s="338"/>
      <c r="DR531" s="338"/>
      <c r="DS531" s="338"/>
      <c r="DT531" s="338"/>
      <c r="DU531" s="338"/>
      <c r="DV531" s="338"/>
      <c r="DW531" s="338"/>
      <c r="DX531" s="338"/>
      <c r="DY531" s="338"/>
    </row>
    <row r="532" spans="2:129">
      <c r="B532" s="338"/>
      <c r="C532" s="338"/>
      <c r="D532" s="338"/>
      <c r="E532" s="338"/>
      <c r="F532" s="338"/>
      <c r="G532" s="338"/>
      <c r="CH532" s="338"/>
      <c r="CI532" s="338"/>
      <c r="CJ532" s="338"/>
      <c r="CK532" s="338"/>
      <c r="CL532" s="338"/>
      <c r="CM532" s="338"/>
      <c r="CN532" s="338"/>
      <c r="CO532" s="338"/>
      <c r="CP532" s="338"/>
      <c r="CQ532" s="338"/>
      <c r="CR532" s="338"/>
      <c r="CS532" s="338"/>
      <c r="CT532" s="338"/>
      <c r="CU532" s="338"/>
      <c r="CV532" s="338"/>
      <c r="CW532" s="338"/>
      <c r="CX532" s="338"/>
      <c r="CY532" s="338"/>
      <c r="CZ532" s="338"/>
      <c r="DA532" s="338"/>
      <c r="DB532" s="338"/>
      <c r="DC532" s="338"/>
      <c r="DD532" s="338"/>
      <c r="DE532" s="338"/>
      <c r="DF532" s="338"/>
      <c r="DG532" s="338"/>
      <c r="DH532" s="338"/>
      <c r="DI532" s="338"/>
      <c r="DJ532" s="338"/>
      <c r="DK532" s="338"/>
      <c r="DL532" s="338"/>
      <c r="DM532" s="338"/>
      <c r="DN532" s="338"/>
      <c r="DO532" s="338"/>
      <c r="DP532" s="338"/>
      <c r="DQ532" s="338"/>
      <c r="DR532" s="338"/>
      <c r="DS532" s="338"/>
      <c r="DT532" s="338"/>
      <c r="DU532" s="338"/>
      <c r="DV532" s="338"/>
      <c r="DW532" s="338"/>
      <c r="DX532" s="338"/>
      <c r="DY532" s="338"/>
    </row>
    <row r="533" spans="2:129">
      <c r="B533" s="338"/>
      <c r="C533" s="338"/>
      <c r="D533" s="338"/>
      <c r="E533" s="338"/>
      <c r="F533" s="338"/>
      <c r="G533" s="338"/>
      <c r="CH533" s="338"/>
      <c r="CI533" s="338"/>
      <c r="CJ533" s="338"/>
      <c r="CK533" s="338"/>
      <c r="CL533" s="338"/>
      <c r="CM533" s="338"/>
      <c r="CN533" s="338"/>
      <c r="CO533" s="338"/>
      <c r="CP533" s="338"/>
      <c r="CQ533" s="338"/>
      <c r="CR533" s="338"/>
      <c r="CS533" s="338"/>
      <c r="CT533" s="338"/>
      <c r="CU533" s="338"/>
      <c r="CV533" s="338"/>
      <c r="CW533" s="338"/>
      <c r="CX533" s="338"/>
      <c r="CY533" s="338"/>
      <c r="CZ533" s="338"/>
      <c r="DA533" s="338"/>
      <c r="DB533" s="338"/>
      <c r="DC533" s="338"/>
      <c r="DD533" s="338"/>
      <c r="DE533" s="338"/>
      <c r="DF533" s="338"/>
      <c r="DG533" s="338"/>
      <c r="DH533" s="338"/>
      <c r="DI533" s="338"/>
      <c r="DJ533" s="338"/>
      <c r="DK533" s="338"/>
      <c r="DL533" s="338"/>
      <c r="DM533" s="338"/>
      <c r="DN533" s="338"/>
      <c r="DO533" s="338"/>
      <c r="DP533" s="338"/>
      <c r="DQ533" s="338"/>
      <c r="DR533" s="338"/>
      <c r="DS533" s="338"/>
      <c r="DT533" s="338"/>
      <c r="DU533" s="338"/>
      <c r="DV533" s="338"/>
      <c r="DW533" s="338"/>
      <c r="DX533" s="338"/>
      <c r="DY533" s="338"/>
    </row>
    <row r="534" spans="2:129">
      <c r="B534" s="338"/>
      <c r="C534" s="338"/>
      <c r="D534" s="338"/>
      <c r="E534" s="338"/>
      <c r="F534" s="338"/>
      <c r="G534" s="338"/>
      <c r="CH534" s="338"/>
      <c r="CI534" s="338"/>
      <c r="CJ534" s="338"/>
      <c r="CK534" s="338"/>
      <c r="CL534" s="338"/>
      <c r="CM534" s="338"/>
      <c r="CN534" s="338"/>
      <c r="CO534" s="338"/>
      <c r="CP534" s="338"/>
      <c r="CQ534" s="338"/>
      <c r="CR534" s="338"/>
      <c r="CS534" s="338"/>
      <c r="CT534" s="338"/>
      <c r="CU534" s="338"/>
      <c r="CV534" s="338"/>
      <c r="CW534" s="338"/>
      <c r="CX534" s="338"/>
      <c r="CY534" s="338"/>
      <c r="CZ534" s="338"/>
      <c r="DA534" s="338"/>
      <c r="DB534" s="338"/>
      <c r="DC534" s="338"/>
      <c r="DD534" s="338"/>
      <c r="DE534" s="338"/>
      <c r="DF534" s="338"/>
      <c r="DG534" s="338"/>
      <c r="DH534" s="338"/>
      <c r="DI534" s="338"/>
      <c r="DJ534" s="338"/>
      <c r="DK534" s="338"/>
      <c r="DL534" s="338"/>
      <c r="DM534" s="338"/>
      <c r="DN534" s="338"/>
      <c r="DO534" s="338"/>
      <c r="DP534" s="338"/>
      <c r="DQ534" s="338"/>
      <c r="DR534" s="338"/>
      <c r="DS534" s="338"/>
      <c r="DT534" s="338"/>
      <c r="DU534" s="338"/>
      <c r="DV534" s="338"/>
      <c r="DW534" s="338"/>
      <c r="DX534" s="338"/>
      <c r="DY534" s="338"/>
    </row>
    <row r="535" spans="2:129">
      <c r="B535" s="338"/>
      <c r="C535" s="338"/>
      <c r="D535" s="338"/>
      <c r="E535" s="338"/>
      <c r="F535" s="338"/>
      <c r="G535" s="338"/>
      <c r="CH535" s="338"/>
      <c r="CI535" s="338"/>
      <c r="CJ535" s="338"/>
      <c r="CK535" s="338"/>
      <c r="CL535" s="338"/>
      <c r="CM535" s="338"/>
      <c r="CN535" s="338"/>
      <c r="CO535" s="338"/>
      <c r="CP535" s="338"/>
      <c r="CQ535" s="338"/>
      <c r="CR535" s="338"/>
      <c r="CS535" s="338"/>
      <c r="CT535" s="338"/>
      <c r="CU535" s="338"/>
      <c r="CV535" s="338"/>
      <c r="CW535" s="338"/>
      <c r="CX535" s="338"/>
      <c r="CY535" s="338"/>
      <c r="CZ535" s="338"/>
      <c r="DA535" s="338"/>
      <c r="DB535" s="338"/>
      <c r="DC535" s="338"/>
      <c r="DD535" s="338"/>
      <c r="DE535" s="338"/>
      <c r="DF535" s="338"/>
      <c r="DG535" s="338"/>
      <c r="DH535" s="338"/>
      <c r="DI535" s="338"/>
      <c r="DJ535" s="338"/>
      <c r="DK535" s="338"/>
      <c r="DL535" s="338"/>
      <c r="DM535" s="338"/>
      <c r="DN535" s="338"/>
      <c r="DO535" s="338"/>
      <c r="DP535" s="338"/>
      <c r="DQ535" s="338"/>
      <c r="DR535" s="338"/>
      <c r="DS535" s="338"/>
      <c r="DT535" s="338"/>
      <c r="DU535" s="338"/>
      <c r="DV535" s="338"/>
      <c r="DW535" s="338"/>
      <c r="DX535" s="338"/>
      <c r="DY535" s="338"/>
    </row>
    <row r="536" spans="2:129">
      <c r="B536" s="338"/>
      <c r="C536" s="338"/>
      <c r="D536" s="338"/>
      <c r="E536" s="338"/>
      <c r="F536" s="338"/>
      <c r="G536" s="338"/>
      <c r="CH536" s="338"/>
      <c r="CI536" s="338"/>
      <c r="CJ536" s="338"/>
      <c r="CK536" s="338"/>
      <c r="CL536" s="338"/>
      <c r="CM536" s="338"/>
      <c r="CN536" s="338"/>
      <c r="CO536" s="338"/>
      <c r="CP536" s="338"/>
      <c r="CQ536" s="338"/>
      <c r="CR536" s="338"/>
      <c r="CS536" s="338"/>
      <c r="CT536" s="338"/>
      <c r="CU536" s="338"/>
      <c r="CV536" s="338"/>
      <c r="CW536" s="338"/>
      <c r="CX536" s="338"/>
      <c r="CY536" s="338"/>
      <c r="CZ536" s="338"/>
      <c r="DA536" s="338"/>
      <c r="DB536" s="338"/>
      <c r="DC536" s="338"/>
      <c r="DD536" s="338"/>
      <c r="DE536" s="338"/>
      <c r="DF536" s="338"/>
      <c r="DG536" s="338"/>
      <c r="DH536" s="338"/>
      <c r="DI536" s="338"/>
      <c r="DJ536" s="338"/>
      <c r="DK536" s="338"/>
      <c r="DL536" s="338"/>
      <c r="DM536" s="338"/>
      <c r="DN536" s="338"/>
      <c r="DO536" s="338"/>
      <c r="DP536" s="338"/>
      <c r="DQ536" s="338"/>
      <c r="DR536" s="338"/>
      <c r="DS536" s="338"/>
      <c r="DT536" s="338"/>
      <c r="DU536" s="338"/>
      <c r="DV536" s="338"/>
      <c r="DW536" s="338"/>
      <c r="DX536" s="338"/>
      <c r="DY536" s="338"/>
    </row>
    <row r="537" spans="2:129">
      <c r="B537" s="338"/>
      <c r="C537" s="338"/>
      <c r="D537" s="338"/>
      <c r="E537" s="338"/>
      <c r="F537" s="338"/>
      <c r="G537" s="338"/>
      <c r="CH537" s="338"/>
      <c r="CI537" s="338"/>
      <c r="CJ537" s="338"/>
      <c r="CK537" s="338"/>
      <c r="CL537" s="338"/>
      <c r="CM537" s="338"/>
      <c r="CN537" s="338"/>
      <c r="CO537" s="338"/>
      <c r="CP537" s="338"/>
      <c r="CQ537" s="338"/>
      <c r="CR537" s="338"/>
      <c r="CS537" s="338"/>
      <c r="CT537" s="338"/>
      <c r="CU537" s="338"/>
      <c r="CV537" s="338"/>
      <c r="CW537" s="338"/>
      <c r="CX537" s="338"/>
      <c r="CY537" s="338"/>
      <c r="CZ537" s="338"/>
      <c r="DA537" s="338"/>
      <c r="DB537" s="338"/>
      <c r="DC537" s="338"/>
      <c r="DD537" s="338"/>
      <c r="DE537" s="338"/>
      <c r="DF537" s="338"/>
      <c r="DG537" s="338"/>
      <c r="DH537" s="338"/>
      <c r="DI537" s="338"/>
      <c r="DJ537" s="338"/>
      <c r="DK537" s="338"/>
      <c r="DL537" s="338"/>
      <c r="DM537" s="338"/>
      <c r="DN537" s="338"/>
      <c r="DO537" s="338"/>
      <c r="DP537" s="338"/>
      <c r="DQ537" s="338"/>
      <c r="DR537" s="338"/>
      <c r="DS537" s="338"/>
      <c r="DT537" s="338"/>
      <c r="DU537" s="338"/>
      <c r="DV537" s="338"/>
      <c r="DW537" s="338"/>
      <c r="DX537" s="338"/>
      <c r="DY537" s="338"/>
    </row>
    <row r="538" spans="2:129">
      <c r="B538" s="338"/>
      <c r="C538" s="338"/>
      <c r="D538" s="338"/>
      <c r="E538" s="338"/>
      <c r="F538" s="338"/>
      <c r="G538" s="338"/>
      <c r="CH538" s="338"/>
      <c r="CI538" s="338"/>
      <c r="CJ538" s="338"/>
      <c r="CK538" s="338"/>
      <c r="CL538" s="338"/>
      <c r="CM538" s="338"/>
      <c r="CN538" s="338"/>
      <c r="CO538" s="338"/>
      <c r="CP538" s="338"/>
      <c r="CQ538" s="338"/>
      <c r="CR538" s="338"/>
      <c r="CS538" s="338"/>
      <c r="CT538" s="338"/>
      <c r="CU538" s="338"/>
      <c r="CV538" s="338"/>
      <c r="CW538" s="338"/>
      <c r="CX538" s="338"/>
      <c r="CY538" s="338"/>
      <c r="CZ538" s="338"/>
      <c r="DA538" s="338"/>
      <c r="DB538" s="338"/>
      <c r="DC538" s="338"/>
      <c r="DD538" s="338"/>
      <c r="DE538" s="338"/>
      <c r="DF538" s="338"/>
      <c r="DG538" s="338"/>
      <c r="DH538" s="338"/>
      <c r="DI538" s="338"/>
      <c r="DJ538" s="338"/>
      <c r="DK538" s="338"/>
      <c r="DL538" s="338"/>
      <c r="DM538" s="338"/>
      <c r="DN538" s="338"/>
      <c r="DO538" s="338"/>
      <c r="DP538" s="338"/>
      <c r="DQ538" s="338"/>
      <c r="DR538" s="338"/>
      <c r="DS538" s="338"/>
      <c r="DT538" s="338"/>
      <c r="DU538" s="338"/>
      <c r="DV538" s="338"/>
      <c r="DW538" s="338"/>
      <c r="DX538" s="338"/>
      <c r="DY538" s="338"/>
    </row>
    <row r="539" spans="2:129">
      <c r="B539" s="338"/>
      <c r="C539" s="338"/>
      <c r="D539" s="338"/>
      <c r="E539" s="338"/>
      <c r="F539" s="338"/>
      <c r="G539" s="338"/>
      <c r="CH539" s="338"/>
      <c r="CI539" s="338"/>
      <c r="CJ539" s="338"/>
      <c r="CK539" s="338"/>
      <c r="CL539" s="338"/>
      <c r="CM539" s="338"/>
      <c r="CN539" s="338"/>
      <c r="CO539" s="338"/>
      <c r="CP539" s="338"/>
      <c r="CQ539" s="338"/>
      <c r="CR539" s="338"/>
      <c r="CS539" s="338"/>
      <c r="CT539" s="338"/>
      <c r="CU539" s="338"/>
      <c r="CV539" s="338"/>
      <c r="CW539" s="338"/>
      <c r="CX539" s="338"/>
      <c r="CY539" s="338"/>
      <c r="CZ539" s="338"/>
      <c r="DA539" s="338"/>
      <c r="DB539" s="338"/>
      <c r="DC539" s="338"/>
      <c r="DD539" s="338"/>
      <c r="DE539" s="338"/>
      <c r="DF539" s="338"/>
      <c r="DG539" s="338"/>
      <c r="DH539" s="338"/>
      <c r="DI539" s="338"/>
      <c r="DJ539" s="338"/>
      <c r="DK539" s="338"/>
      <c r="DL539" s="338"/>
      <c r="DM539" s="338"/>
      <c r="DN539" s="338"/>
      <c r="DO539" s="338"/>
      <c r="DP539" s="338"/>
      <c r="DQ539" s="338"/>
      <c r="DR539" s="338"/>
      <c r="DS539" s="338"/>
      <c r="DT539" s="338"/>
      <c r="DU539" s="338"/>
      <c r="DV539" s="338"/>
      <c r="DW539" s="338"/>
      <c r="DX539" s="338"/>
      <c r="DY539" s="338"/>
    </row>
    <row r="540" spans="2:129">
      <c r="B540" s="338"/>
      <c r="C540" s="338"/>
      <c r="D540" s="338"/>
      <c r="E540" s="338"/>
      <c r="F540" s="338"/>
      <c r="G540" s="338"/>
      <c r="CH540" s="338"/>
      <c r="CI540" s="338"/>
      <c r="CJ540" s="338"/>
      <c r="CK540" s="338"/>
      <c r="CL540" s="338"/>
      <c r="CM540" s="338"/>
      <c r="CN540" s="338"/>
      <c r="CO540" s="338"/>
      <c r="CP540" s="338"/>
      <c r="CQ540" s="338"/>
      <c r="CR540" s="338"/>
      <c r="CS540" s="338"/>
      <c r="CT540" s="338"/>
      <c r="CU540" s="338"/>
      <c r="CV540" s="338"/>
      <c r="CW540" s="338"/>
      <c r="CX540" s="338"/>
      <c r="CY540" s="338"/>
      <c r="CZ540" s="338"/>
      <c r="DA540" s="338"/>
      <c r="DB540" s="338"/>
      <c r="DC540" s="338"/>
      <c r="DD540" s="338"/>
      <c r="DE540" s="338"/>
      <c r="DF540" s="338"/>
      <c r="DG540" s="338"/>
      <c r="DH540" s="338"/>
      <c r="DI540" s="338"/>
      <c r="DJ540" s="338"/>
      <c r="DK540" s="338"/>
      <c r="DL540" s="338"/>
      <c r="DM540" s="338"/>
      <c r="DN540" s="338"/>
      <c r="DO540" s="338"/>
      <c r="DP540" s="338"/>
      <c r="DQ540" s="338"/>
      <c r="DR540" s="338"/>
      <c r="DS540" s="338"/>
      <c r="DT540" s="338"/>
      <c r="DU540" s="338"/>
      <c r="DV540" s="338"/>
      <c r="DW540" s="338"/>
      <c r="DX540" s="338"/>
      <c r="DY540" s="338"/>
    </row>
    <row r="541" spans="2:129">
      <c r="B541" s="338"/>
      <c r="C541" s="338"/>
      <c r="D541" s="338"/>
      <c r="E541" s="338"/>
      <c r="F541" s="338"/>
      <c r="G541" s="338"/>
      <c r="CH541" s="338"/>
      <c r="CI541" s="338"/>
      <c r="CJ541" s="338"/>
      <c r="CK541" s="338"/>
      <c r="CL541" s="338"/>
      <c r="CM541" s="338"/>
      <c r="CN541" s="338"/>
      <c r="CO541" s="338"/>
      <c r="CP541" s="338"/>
      <c r="CQ541" s="338"/>
      <c r="CR541" s="338"/>
      <c r="CS541" s="338"/>
      <c r="CT541" s="338"/>
      <c r="CU541" s="338"/>
      <c r="CV541" s="338"/>
      <c r="CW541" s="338"/>
      <c r="CX541" s="338"/>
      <c r="CY541" s="338"/>
      <c r="CZ541" s="338"/>
      <c r="DA541" s="338"/>
      <c r="DB541" s="338"/>
      <c r="DC541" s="338"/>
      <c r="DD541" s="338"/>
      <c r="DE541" s="338"/>
      <c r="DF541" s="338"/>
      <c r="DG541" s="338"/>
      <c r="DH541" s="338"/>
      <c r="DI541" s="338"/>
      <c r="DJ541" s="338"/>
      <c r="DK541" s="338"/>
      <c r="DL541" s="338"/>
      <c r="DM541" s="338"/>
      <c r="DN541" s="338"/>
      <c r="DO541" s="338"/>
      <c r="DP541" s="338"/>
      <c r="DQ541" s="338"/>
      <c r="DR541" s="338"/>
      <c r="DS541" s="338"/>
      <c r="DT541" s="338"/>
      <c r="DU541" s="338"/>
      <c r="DV541" s="338"/>
      <c r="DW541" s="338"/>
      <c r="DX541" s="338"/>
      <c r="DY541" s="338"/>
    </row>
    <row r="542" spans="2:129">
      <c r="B542" s="338"/>
      <c r="C542" s="338"/>
      <c r="D542" s="338"/>
      <c r="E542" s="338"/>
      <c r="F542" s="338"/>
      <c r="G542" s="338"/>
      <c r="CH542" s="338"/>
      <c r="CI542" s="338"/>
      <c r="CJ542" s="338"/>
      <c r="CK542" s="338"/>
      <c r="CL542" s="338"/>
      <c r="CM542" s="338"/>
      <c r="CN542" s="338"/>
      <c r="CO542" s="338"/>
      <c r="CP542" s="338"/>
      <c r="CQ542" s="338"/>
      <c r="CR542" s="338"/>
      <c r="CS542" s="338"/>
      <c r="CT542" s="338"/>
      <c r="CU542" s="338"/>
      <c r="CV542" s="338"/>
      <c r="CW542" s="338"/>
      <c r="CX542" s="338"/>
      <c r="CY542" s="338"/>
      <c r="CZ542" s="338"/>
      <c r="DA542" s="338"/>
      <c r="DB542" s="338"/>
      <c r="DC542" s="338"/>
      <c r="DD542" s="338"/>
      <c r="DE542" s="338"/>
      <c r="DF542" s="338"/>
      <c r="DG542" s="338"/>
      <c r="DH542" s="338"/>
      <c r="DI542" s="338"/>
      <c r="DJ542" s="338"/>
      <c r="DK542" s="338"/>
      <c r="DL542" s="338"/>
      <c r="DM542" s="338"/>
      <c r="DN542" s="338"/>
      <c r="DO542" s="338"/>
      <c r="DP542" s="338"/>
      <c r="DQ542" s="338"/>
      <c r="DR542" s="338"/>
      <c r="DS542" s="338"/>
      <c r="DT542" s="338"/>
      <c r="DU542" s="338"/>
      <c r="DV542" s="338"/>
      <c r="DW542" s="338"/>
      <c r="DX542" s="338"/>
      <c r="DY542" s="338"/>
    </row>
    <row r="543" spans="2:129">
      <c r="B543" s="338"/>
      <c r="C543" s="338"/>
      <c r="D543" s="338"/>
      <c r="E543" s="338"/>
      <c r="F543" s="338"/>
      <c r="G543" s="338"/>
      <c r="CH543" s="338"/>
      <c r="CI543" s="338"/>
      <c r="CJ543" s="338"/>
      <c r="CK543" s="338"/>
      <c r="CL543" s="338"/>
      <c r="CM543" s="338"/>
      <c r="CN543" s="338"/>
      <c r="CO543" s="338"/>
      <c r="CP543" s="338"/>
      <c r="CQ543" s="338"/>
      <c r="CR543" s="338"/>
      <c r="CS543" s="338"/>
      <c r="CT543" s="338"/>
      <c r="CU543" s="338"/>
      <c r="CV543" s="338"/>
      <c r="CW543" s="338"/>
      <c r="CX543" s="338"/>
      <c r="CY543" s="338"/>
      <c r="CZ543" s="338"/>
      <c r="DA543" s="338"/>
      <c r="DB543" s="338"/>
      <c r="DC543" s="338"/>
      <c r="DD543" s="338"/>
      <c r="DE543" s="338"/>
      <c r="DF543" s="338"/>
      <c r="DG543" s="338"/>
      <c r="DH543" s="338"/>
      <c r="DI543" s="338"/>
      <c r="DJ543" s="338"/>
      <c r="DK543" s="338"/>
      <c r="DL543" s="338"/>
      <c r="DM543" s="338"/>
      <c r="DN543" s="338"/>
      <c r="DO543" s="338"/>
      <c r="DP543" s="338"/>
      <c r="DQ543" s="338"/>
      <c r="DR543" s="338"/>
      <c r="DS543" s="338"/>
      <c r="DT543" s="338"/>
      <c r="DU543" s="338"/>
      <c r="DV543" s="338"/>
      <c r="DW543" s="338"/>
      <c r="DX543" s="338"/>
      <c r="DY543" s="338"/>
    </row>
    <row r="544" spans="2:129">
      <c r="B544" s="338"/>
      <c r="C544" s="338"/>
      <c r="D544" s="338"/>
      <c r="E544" s="338"/>
      <c r="F544" s="338"/>
      <c r="G544" s="338"/>
      <c r="CH544" s="338"/>
      <c r="CI544" s="338"/>
      <c r="CJ544" s="338"/>
      <c r="CK544" s="338"/>
      <c r="CL544" s="338"/>
      <c r="CM544" s="338"/>
      <c r="CN544" s="338"/>
      <c r="CO544" s="338"/>
      <c r="CP544" s="338"/>
      <c r="CQ544" s="338"/>
      <c r="CR544" s="338"/>
      <c r="CS544" s="338"/>
      <c r="CT544" s="338"/>
      <c r="CU544" s="338"/>
      <c r="CV544" s="338"/>
      <c r="CW544" s="338"/>
      <c r="CX544" s="338"/>
      <c r="CY544" s="338"/>
      <c r="CZ544" s="338"/>
      <c r="DA544" s="338"/>
      <c r="DB544" s="338"/>
      <c r="DC544" s="338"/>
      <c r="DD544" s="338"/>
      <c r="DE544" s="338"/>
      <c r="DF544" s="338"/>
      <c r="DG544" s="338"/>
      <c r="DH544" s="338"/>
      <c r="DI544" s="338"/>
      <c r="DJ544" s="338"/>
      <c r="DK544" s="338"/>
      <c r="DL544" s="338"/>
      <c r="DM544" s="338"/>
      <c r="DN544" s="338"/>
      <c r="DO544" s="338"/>
      <c r="DP544" s="338"/>
      <c r="DQ544" s="338"/>
      <c r="DR544" s="338"/>
      <c r="DS544" s="338"/>
      <c r="DT544" s="338"/>
      <c r="DU544" s="338"/>
      <c r="DV544" s="338"/>
      <c r="DW544" s="338"/>
      <c r="DX544" s="338"/>
      <c r="DY544" s="338"/>
    </row>
    <row r="545" spans="2:129">
      <c r="B545" s="338"/>
      <c r="C545" s="338"/>
      <c r="D545" s="338"/>
      <c r="E545" s="338"/>
      <c r="F545" s="338"/>
      <c r="G545" s="338"/>
      <c r="CH545" s="338"/>
      <c r="CI545" s="338"/>
      <c r="CJ545" s="338"/>
      <c r="CK545" s="338"/>
      <c r="CL545" s="338"/>
      <c r="CM545" s="338"/>
      <c r="CN545" s="338"/>
      <c r="CO545" s="338"/>
      <c r="CP545" s="338"/>
      <c r="CQ545" s="338"/>
      <c r="CR545" s="338"/>
      <c r="CS545" s="338"/>
      <c r="CT545" s="338"/>
      <c r="CU545" s="338"/>
      <c r="CV545" s="338"/>
      <c r="CW545" s="338"/>
      <c r="CX545" s="338"/>
      <c r="CY545" s="338"/>
      <c r="CZ545" s="338"/>
      <c r="DA545" s="338"/>
      <c r="DB545" s="338"/>
      <c r="DC545" s="338"/>
      <c r="DD545" s="338"/>
      <c r="DE545" s="338"/>
      <c r="DF545" s="338"/>
      <c r="DG545" s="338"/>
      <c r="DH545" s="338"/>
      <c r="DI545" s="338"/>
      <c r="DJ545" s="338"/>
      <c r="DK545" s="338"/>
      <c r="DL545" s="338"/>
      <c r="DM545" s="338"/>
      <c r="DN545" s="338"/>
      <c r="DO545" s="338"/>
      <c r="DP545" s="338"/>
      <c r="DQ545" s="338"/>
      <c r="DR545" s="338"/>
      <c r="DS545" s="338"/>
      <c r="DT545" s="338"/>
      <c r="DU545" s="338"/>
      <c r="DV545" s="338"/>
      <c r="DW545" s="338"/>
      <c r="DX545" s="338"/>
      <c r="DY545" s="338"/>
    </row>
    <row r="546" spans="2:129">
      <c r="B546" s="338"/>
      <c r="C546" s="338"/>
      <c r="D546" s="338"/>
      <c r="E546" s="338"/>
      <c r="F546" s="338"/>
      <c r="G546" s="338"/>
      <c r="CH546" s="338"/>
      <c r="CI546" s="338"/>
      <c r="CJ546" s="338"/>
      <c r="CK546" s="338"/>
      <c r="CL546" s="338"/>
      <c r="CM546" s="338"/>
      <c r="CN546" s="338"/>
      <c r="CO546" s="338"/>
      <c r="CP546" s="338"/>
      <c r="CQ546" s="338"/>
      <c r="CR546" s="338"/>
      <c r="CS546" s="338"/>
      <c r="CT546" s="338"/>
      <c r="CU546" s="338"/>
      <c r="CV546" s="338"/>
      <c r="CW546" s="338"/>
      <c r="CX546" s="338"/>
      <c r="CY546" s="338"/>
      <c r="CZ546" s="338"/>
      <c r="DA546" s="338"/>
      <c r="DB546" s="338"/>
      <c r="DC546" s="338"/>
      <c r="DD546" s="338"/>
      <c r="DE546" s="338"/>
      <c r="DF546" s="338"/>
      <c r="DG546" s="338"/>
      <c r="DH546" s="338"/>
      <c r="DI546" s="338"/>
      <c r="DJ546" s="338"/>
      <c r="DK546" s="338"/>
      <c r="DL546" s="338"/>
      <c r="DM546" s="338"/>
      <c r="DN546" s="338"/>
      <c r="DO546" s="338"/>
      <c r="DP546" s="338"/>
      <c r="DQ546" s="338"/>
      <c r="DR546" s="338"/>
      <c r="DS546" s="338"/>
      <c r="DT546" s="338"/>
      <c r="DU546" s="338"/>
      <c r="DV546" s="338"/>
      <c r="DW546" s="338"/>
      <c r="DX546" s="338"/>
      <c r="DY546" s="338"/>
    </row>
    <row r="547" spans="2:129">
      <c r="B547" s="338"/>
      <c r="C547" s="338"/>
      <c r="D547" s="338"/>
      <c r="E547" s="338"/>
      <c r="F547" s="338"/>
      <c r="G547" s="338"/>
      <c r="CH547" s="338"/>
      <c r="CI547" s="338"/>
      <c r="CJ547" s="338"/>
      <c r="CK547" s="338"/>
      <c r="CL547" s="338"/>
      <c r="CM547" s="338"/>
      <c r="CN547" s="338"/>
      <c r="CO547" s="338"/>
      <c r="CP547" s="338"/>
      <c r="CQ547" s="338"/>
      <c r="CR547" s="338"/>
      <c r="CS547" s="338"/>
      <c r="CT547" s="338"/>
      <c r="CU547" s="338"/>
      <c r="CV547" s="338"/>
      <c r="CW547" s="338"/>
      <c r="CX547" s="338"/>
      <c r="CY547" s="338"/>
      <c r="CZ547" s="338"/>
      <c r="DA547" s="338"/>
      <c r="DB547" s="338"/>
      <c r="DC547" s="338"/>
      <c r="DD547" s="338"/>
      <c r="DE547" s="338"/>
      <c r="DF547" s="338"/>
      <c r="DG547" s="338"/>
      <c r="DH547" s="338"/>
      <c r="DI547" s="338"/>
      <c r="DJ547" s="338"/>
      <c r="DK547" s="338"/>
      <c r="DL547" s="338"/>
      <c r="DM547" s="338"/>
      <c r="DN547" s="338"/>
      <c r="DO547" s="338"/>
      <c r="DP547" s="338"/>
      <c r="DQ547" s="338"/>
      <c r="DR547" s="338"/>
      <c r="DS547" s="338"/>
      <c r="DT547" s="338"/>
      <c r="DU547" s="338"/>
      <c r="DV547" s="338"/>
      <c r="DW547" s="338"/>
      <c r="DX547" s="338"/>
      <c r="DY547" s="338"/>
    </row>
    <row r="548" spans="2:129">
      <c r="B548" s="338"/>
      <c r="C548" s="338"/>
      <c r="D548" s="338"/>
      <c r="E548" s="338"/>
      <c r="F548" s="338"/>
      <c r="G548" s="338"/>
      <c r="CH548" s="338"/>
      <c r="CI548" s="338"/>
      <c r="CJ548" s="338"/>
      <c r="CK548" s="338"/>
      <c r="CL548" s="338"/>
      <c r="CM548" s="338"/>
      <c r="CN548" s="338"/>
      <c r="CO548" s="338"/>
      <c r="CP548" s="338"/>
      <c r="CQ548" s="338"/>
      <c r="CR548" s="338"/>
      <c r="CS548" s="338"/>
      <c r="CT548" s="338"/>
      <c r="CU548" s="338"/>
      <c r="CV548" s="338"/>
      <c r="CW548" s="338"/>
      <c r="CX548" s="338"/>
      <c r="CY548" s="338"/>
      <c r="CZ548" s="338"/>
      <c r="DA548" s="338"/>
      <c r="DB548" s="338"/>
      <c r="DC548" s="338"/>
      <c r="DD548" s="338"/>
      <c r="DE548" s="338"/>
      <c r="DF548" s="338"/>
      <c r="DG548" s="338"/>
      <c r="DH548" s="338"/>
      <c r="DI548" s="338"/>
      <c r="DJ548" s="338"/>
      <c r="DK548" s="338"/>
      <c r="DL548" s="338"/>
      <c r="DM548" s="338"/>
      <c r="DN548" s="338"/>
      <c r="DO548" s="338"/>
      <c r="DP548" s="338"/>
      <c r="DQ548" s="338"/>
      <c r="DR548" s="338"/>
      <c r="DS548" s="338"/>
      <c r="DT548" s="338"/>
      <c r="DU548" s="338"/>
      <c r="DV548" s="338"/>
      <c r="DW548" s="338"/>
      <c r="DX548" s="338"/>
      <c r="DY548" s="338"/>
    </row>
    <row r="549" spans="2:129">
      <c r="B549" s="338"/>
      <c r="C549" s="338"/>
      <c r="D549" s="338"/>
      <c r="E549" s="338"/>
      <c r="F549" s="338"/>
      <c r="G549" s="338"/>
      <c r="CH549" s="338"/>
      <c r="CI549" s="338"/>
      <c r="CJ549" s="338"/>
      <c r="CK549" s="338"/>
      <c r="CL549" s="338"/>
      <c r="CM549" s="338"/>
      <c r="CN549" s="338"/>
      <c r="CO549" s="338"/>
      <c r="CP549" s="338"/>
      <c r="CQ549" s="338"/>
      <c r="CR549" s="338"/>
      <c r="CS549" s="338"/>
      <c r="CT549" s="338"/>
      <c r="CU549" s="338"/>
      <c r="CV549" s="338"/>
      <c r="CW549" s="338"/>
      <c r="CX549" s="338"/>
      <c r="CY549" s="338"/>
      <c r="CZ549" s="338"/>
      <c r="DA549" s="338"/>
      <c r="DB549" s="338"/>
      <c r="DC549" s="338"/>
      <c r="DD549" s="338"/>
      <c r="DE549" s="338"/>
      <c r="DF549" s="338"/>
      <c r="DG549" s="338"/>
      <c r="DH549" s="338"/>
      <c r="DI549" s="338"/>
      <c r="DJ549" s="338"/>
      <c r="DK549" s="338"/>
      <c r="DL549" s="338"/>
      <c r="DM549" s="338"/>
      <c r="DN549" s="338"/>
      <c r="DO549" s="338"/>
      <c r="DP549" s="338"/>
      <c r="DQ549" s="338"/>
      <c r="DR549" s="338"/>
      <c r="DS549" s="338"/>
      <c r="DT549" s="338"/>
      <c r="DU549" s="338"/>
      <c r="DV549" s="338"/>
      <c r="DW549" s="338"/>
      <c r="DX549" s="338"/>
      <c r="DY549" s="338"/>
    </row>
    <row r="550" spans="2:129">
      <c r="B550" s="338"/>
      <c r="C550" s="338"/>
      <c r="D550" s="338"/>
      <c r="E550" s="338"/>
      <c r="F550" s="338"/>
      <c r="G550" s="338"/>
      <c r="CH550" s="338"/>
      <c r="CI550" s="338"/>
      <c r="CJ550" s="338"/>
      <c r="CK550" s="338"/>
      <c r="CL550" s="338"/>
      <c r="CM550" s="338"/>
      <c r="CN550" s="338"/>
      <c r="CO550" s="338"/>
      <c r="CP550" s="338"/>
      <c r="CQ550" s="338"/>
      <c r="CR550" s="338"/>
      <c r="CS550" s="338"/>
      <c r="CT550" s="338"/>
      <c r="CU550" s="338"/>
      <c r="CV550" s="338"/>
      <c r="CW550" s="338"/>
      <c r="CX550" s="338"/>
      <c r="CY550" s="338"/>
      <c r="CZ550" s="338"/>
      <c r="DA550" s="338"/>
      <c r="DB550" s="338"/>
      <c r="DC550" s="338"/>
      <c r="DD550" s="338"/>
      <c r="DE550" s="338"/>
      <c r="DF550" s="338"/>
      <c r="DG550" s="338"/>
      <c r="DH550" s="338"/>
      <c r="DI550" s="338"/>
      <c r="DJ550" s="338"/>
      <c r="DK550" s="338"/>
      <c r="DL550" s="338"/>
      <c r="DM550" s="338"/>
      <c r="DN550" s="338"/>
      <c r="DO550" s="338"/>
      <c r="DP550" s="338"/>
      <c r="DQ550" s="338"/>
      <c r="DR550" s="338"/>
      <c r="DS550" s="338"/>
      <c r="DT550" s="338"/>
      <c r="DU550" s="338"/>
      <c r="DV550" s="338"/>
      <c r="DW550" s="338"/>
      <c r="DX550" s="338"/>
      <c r="DY550" s="338"/>
    </row>
    <row r="551" spans="2:129">
      <c r="B551" s="338"/>
      <c r="C551" s="338"/>
      <c r="D551" s="338"/>
      <c r="E551" s="338"/>
      <c r="F551" s="338"/>
      <c r="G551" s="338"/>
      <c r="CH551" s="338"/>
      <c r="CI551" s="338"/>
      <c r="CJ551" s="338"/>
      <c r="CK551" s="338"/>
      <c r="CL551" s="338"/>
      <c r="CM551" s="338"/>
      <c r="CN551" s="338"/>
      <c r="CO551" s="338"/>
      <c r="CP551" s="338"/>
      <c r="CQ551" s="338"/>
      <c r="CR551" s="338"/>
      <c r="CS551" s="338"/>
      <c r="CT551" s="338"/>
      <c r="CU551" s="338"/>
      <c r="CV551" s="338"/>
      <c r="CW551" s="338"/>
      <c r="CX551" s="338"/>
      <c r="CY551" s="338"/>
      <c r="CZ551" s="338"/>
      <c r="DA551" s="338"/>
      <c r="DB551" s="338"/>
      <c r="DC551" s="338"/>
      <c r="DD551" s="338"/>
      <c r="DE551" s="338"/>
      <c r="DF551" s="338"/>
      <c r="DG551" s="338"/>
      <c r="DH551" s="338"/>
      <c r="DI551" s="338"/>
      <c r="DJ551" s="338"/>
      <c r="DK551" s="338"/>
      <c r="DL551" s="338"/>
      <c r="DM551" s="338"/>
      <c r="DN551" s="338"/>
      <c r="DO551" s="338"/>
      <c r="DP551" s="338"/>
      <c r="DQ551" s="338"/>
      <c r="DR551" s="338"/>
      <c r="DS551" s="338"/>
      <c r="DT551" s="338"/>
      <c r="DU551" s="338"/>
      <c r="DV551" s="338"/>
      <c r="DW551" s="338"/>
      <c r="DX551" s="338"/>
      <c r="DY551" s="338"/>
    </row>
    <row r="552" spans="2:129">
      <c r="B552" s="338"/>
      <c r="C552" s="338"/>
      <c r="D552" s="338"/>
      <c r="E552" s="338"/>
      <c r="F552" s="338"/>
      <c r="G552" s="338"/>
      <c r="CH552" s="338"/>
      <c r="CI552" s="338"/>
      <c r="CJ552" s="338"/>
      <c r="CK552" s="338"/>
      <c r="CL552" s="338"/>
      <c r="CM552" s="338"/>
      <c r="CN552" s="338"/>
      <c r="CO552" s="338"/>
      <c r="CP552" s="338"/>
      <c r="CQ552" s="338"/>
      <c r="CR552" s="338"/>
      <c r="CS552" s="338"/>
      <c r="CT552" s="338"/>
      <c r="CU552" s="338"/>
      <c r="CV552" s="338"/>
      <c r="CW552" s="338"/>
      <c r="CX552" s="338"/>
      <c r="CY552" s="338"/>
      <c r="CZ552" s="338"/>
      <c r="DA552" s="338"/>
      <c r="DB552" s="338"/>
      <c r="DC552" s="338"/>
      <c r="DD552" s="338"/>
      <c r="DE552" s="338"/>
      <c r="DF552" s="338"/>
      <c r="DG552" s="338"/>
      <c r="DH552" s="338"/>
      <c r="DI552" s="338"/>
      <c r="DJ552" s="338"/>
      <c r="DK552" s="338"/>
      <c r="DL552" s="338"/>
      <c r="DM552" s="338"/>
      <c r="DN552" s="338"/>
      <c r="DO552" s="338"/>
      <c r="DP552" s="338"/>
      <c r="DQ552" s="338"/>
      <c r="DR552" s="338"/>
      <c r="DS552" s="338"/>
      <c r="DT552" s="338"/>
      <c r="DU552" s="338"/>
      <c r="DV552" s="338"/>
      <c r="DW552" s="338"/>
      <c r="DX552" s="338"/>
      <c r="DY552" s="338"/>
    </row>
    <row r="553" spans="2:129">
      <c r="B553" s="338"/>
      <c r="C553" s="338"/>
      <c r="D553" s="338"/>
      <c r="E553" s="338"/>
      <c r="F553" s="338"/>
      <c r="G553" s="338"/>
      <c r="CH553" s="338"/>
      <c r="CI553" s="338"/>
      <c r="CJ553" s="338"/>
      <c r="CK553" s="338"/>
      <c r="CL553" s="338"/>
      <c r="CM553" s="338"/>
      <c r="CN553" s="338"/>
      <c r="CO553" s="338"/>
      <c r="CP553" s="338"/>
      <c r="CQ553" s="338"/>
      <c r="CR553" s="338"/>
      <c r="CS553" s="338"/>
      <c r="CT553" s="338"/>
      <c r="CU553" s="338"/>
      <c r="CV553" s="338"/>
      <c r="CW553" s="338"/>
      <c r="CX553" s="338"/>
      <c r="CY553" s="338"/>
      <c r="CZ553" s="338"/>
      <c r="DA553" s="338"/>
      <c r="DB553" s="338"/>
      <c r="DC553" s="338"/>
      <c r="DD553" s="338"/>
      <c r="DE553" s="338"/>
      <c r="DF553" s="338"/>
      <c r="DG553" s="338"/>
      <c r="DH553" s="338"/>
      <c r="DI553" s="338"/>
      <c r="DJ553" s="338"/>
      <c r="DK553" s="338"/>
      <c r="DL553" s="338"/>
      <c r="DM553" s="338"/>
      <c r="DN553" s="338"/>
      <c r="DO553" s="338"/>
      <c r="DP553" s="338"/>
      <c r="DQ553" s="338"/>
      <c r="DR553" s="338"/>
      <c r="DS553" s="338"/>
      <c r="DT553" s="338"/>
      <c r="DU553" s="338"/>
      <c r="DV553" s="338"/>
      <c r="DW553" s="338"/>
      <c r="DX553" s="338"/>
      <c r="DY553" s="338"/>
    </row>
    <row r="554" spans="2:129">
      <c r="B554" s="338"/>
      <c r="C554" s="338"/>
      <c r="D554" s="338"/>
      <c r="E554" s="338"/>
      <c r="F554" s="338"/>
      <c r="G554" s="338"/>
      <c r="CH554" s="338"/>
      <c r="CI554" s="338"/>
      <c r="CJ554" s="338"/>
      <c r="CK554" s="338"/>
      <c r="CL554" s="338"/>
      <c r="CM554" s="338"/>
      <c r="CN554" s="338"/>
      <c r="CO554" s="338"/>
      <c r="CP554" s="338"/>
      <c r="CQ554" s="338"/>
      <c r="CR554" s="338"/>
      <c r="CS554" s="338"/>
      <c r="CT554" s="338"/>
      <c r="CU554" s="338"/>
      <c r="CV554" s="338"/>
      <c r="CW554" s="338"/>
      <c r="CX554" s="338"/>
      <c r="CY554" s="338"/>
      <c r="CZ554" s="338"/>
      <c r="DA554" s="338"/>
      <c r="DB554" s="338"/>
      <c r="DC554" s="338"/>
      <c r="DD554" s="338"/>
      <c r="DE554" s="338"/>
      <c r="DF554" s="338"/>
      <c r="DG554" s="338"/>
      <c r="DH554" s="338"/>
      <c r="DI554" s="338"/>
      <c r="DJ554" s="338"/>
      <c r="DK554" s="338"/>
      <c r="DL554" s="338"/>
      <c r="DM554" s="338"/>
      <c r="DN554" s="338"/>
      <c r="DO554" s="338"/>
      <c r="DP554" s="338"/>
      <c r="DQ554" s="338"/>
      <c r="DR554" s="338"/>
      <c r="DS554" s="338"/>
      <c r="DT554" s="338"/>
      <c r="DU554" s="338"/>
      <c r="DV554" s="338"/>
      <c r="DW554" s="338"/>
      <c r="DX554" s="338"/>
      <c r="DY554" s="338"/>
    </row>
    <row r="555" spans="2:129">
      <c r="B555" s="338"/>
      <c r="C555" s="338"/>
      <c r="D555" s="338"/>
      <c r="E555" s="338"/>
      <c r="F555" s="338"/>
      <c r="G555" s="338"/>
      <c r="CH555" s="338"/>
      <c r="CI555" s="338"/>
      <c r="CJ555" s="338"/>
      <c r="CK555" s="338"/>
      <c r="CL555" s="338"/>
      <c r="CM555" s="338"/>
      <c r="CN555" s="338"/>
      <c r="CO555" s="338"/>
      <c r="CP555" s="338"/>
      <c r="CQ555" s="338"/>
      <c r="CR555" s="338"/>
      <c r="CS555" s="338"/>
      <c r="CT555" s="338"/>
      <c r="CU555" s="338"/>
      <c r="CV555" s="338"/>
      <c r="CW555" s="338"/>
      <c r="CX555" s="338"/>
      <c r="CY555" s="338"/>
      <c r="CZ555" s="338"/>
      <c r="DA555" s="338"/>
      <c r="DB555" s="338"/>
      <c r="DC555" s="338"/>
      <c r="DD555" s="338"/>
      <c r="DE555" s="338"/>
      <c r="DF555" s="338"/>
      <c r="DG555" s="338"/>
      <c r="DH555" s="338"/>
      <c r="DI555" s="338"/>
      <c r="DJ555" s="338"/>
      <c r="DK555" s="338"/>
      <c r="DL555" s="338"/>
      <c r="DM555" s="338"/>
      <c r="DN555" s="338"/>
      <c r="DO555" s="338"/>
      <c r="DP555" s="338"/>
      <c r="DQ555" s="338"/>
      <c r="DR555" s="338"/>
      <c r="DS555" s="338"/>
      <c r="DT555" s="338"/>
      <c r="DU555" s="338"/>
      <c r="DV555" s="338"/>
      <c r="DW555" s="338"/>
      <c r="DX555" s="338"/>
      <c r="DY555" s="338"/>
    </row>
    <row r="556" spans="2:129">
      <c r="B556" s="338"/>
      <c r="C556" s="338"/>
      <c r="D556" s="338"/>
      <c r="E556" s="338"/>
      <c r="F556" s="338"/>
      <c r="G556" s="338"/>
      <c r="CH556" s="338"/>
      <c r="CI556" s="338"/>
      <c r="CJ556" s="338"/>
      <c r="CK556" s="338"/>
      <c r="CL556" s="338"/>
      <c r="CM556" s="338"/>
      <c r="CN556" s="338"/>
      <c r="CO556" s="338"/>
      <c r="CP556" s="338"/>
      <c r="CQ556" s="338"/>
      <c r="CR556" s="338"/>
      <c r="CS556" s="338"/>
      <c r="CT556" s="338"/>
      <c r="CU556" s="338"/>
      <c r="CV556" s="338"/>
      <c r="CW556" s="338"/>
      <c r="CX556" s="338"/>
      <c r="CY556" s="338"/>
      <c r="CZ556" s="338"/>
      <c r="DA556" s="338"/>
      <c r="DB556" s="338"/>
      <c r="DC556" s="338"/>
      <c r="DD556" s="338"/>
      <c r="DE556" s="338"/>
      <c r="DF556" s="338"/>
      <c r="DG556" s="338"/>
      <c r="DH556" s="338"/>
      <c r="DI556" s="338"/>
      <c r="DJ556" s="338"/>
      <c r="DK556" s="338"/>
      <c r="DL556" s="338"/>
      <c r="DM556" s="338"/>
      <c r="DN556" s="338"/>
      <c r="DO556" s="338"/>
      <c r="DP556" s="338"/>
      <c r="DQ556" s="338"/>
      <c r="DR556" s="338"/>
      <c r="DS556" s="338"/>
      <c r="DT556" s="338"/>
      <c r="DU556" s="338"/>
      <c r="DV556" s="338"/>
      <c r="DW556" s="338"/>
      <c r="DX556" s="338"/>
      <c r="DY556" s="338"/>
    </row>
    <row r="557" spans="2:129">
      <c r="B557" s="338"/>
      <c r="C557" s="338"/>
      <c r="D557" s="338"/>
      <c r="E557" s="338"/>
      <c r="F557" s="338"/>
      <c r="G557" s="338"/>
      <c r="CH557" s="338"/>
      <c r="CI557" s="338"/>
      <c r="CJ557" s="338"/>
      <c r="CK557" s="338"/>
      <c r="CL557" s="338"/>
      <c r="CM557" s="338"/>
      <c r="CN557" s="338"/>
      <c r="CO557" s="338"/>
      <c r="CP557" s="338"/>
      <c r="CQ557" s="338"/>
      <c r="CR557" s="338"/>
      <c r="CS557" s="338"/>
      <c r="CT557" s="338"/>
      <c r="CU557" s="338"/>
      <c r="CV557" s="338"/>
      <c r="CW557" s="338"/>
      <c r="CX557" s="338"/>
      <c r="CY557" s="338"/>
      <c r="CZ557" s="338"/>
      <c r="DA557" s="338"/>
      <c r="DB557" s="338"/>
      <c r="DC557" s="338"/>
      <c r="DD557" s="338"/>
      <c r="DE557" s="338"/>
      <c r="DF557" s="338"/>
      <c r="DG557" s="338"/>
      <c r="DH557" s="338"/>
      <c r="DI557" s="338"/>
      <c r="DJ557" s="338"/>
      <c r="DK557" s="338"/>
      <c r="DL557" s="338"/>
      <c r="DM557" s="338"/>
      <c r="DN557" s="338"/>
      <c r="DO557" s="338"/>
      <c r="DP557" s="338"/>
      <c r="DQ557" s="338"/>
      <c r="DR557" s="338"/>
      <c r="DS557" s="338"/>
      <c r="DT557" s="338"/>
      <c r="DU557" s="338"/>
      <c r="DV557" s="338"/>
      <c r="DW557" s="338"/>
      <c r="DX557" s="338"/>
      <c r="DY557" s="338"/>
    </row>
    <row r="558" spans="2:129">
      <c r="B558" s="338"/>
      <c r="C558" s="338"/>
      <c r="D558" s="338"/>
      <c r="E558" s="338"/>
      <c r="F558" s="338"/>
      <c r="G558" s="338"/>
      <c r="CH558" s="338"/>
      <c r="CI558" s="338"/>
      <c r="CJ558" s="338"/>
      <c r="CK558" s="338"/>
      <c r="CL558" s="338"/>
      <c r="CM558" s="338"/>
      <c r="CN558" s="338"/>
      <c r="CO558" s="338"/>
      <c r="CP558" s="338"/>
      <c r="CQ558" s="338"/>
      <c r="CR558" s="338"/>
      <c r="CS558" s="338"/>
      <c r="CT558" s="338"/>
      <c r="CU558" s="338"/>
      <c r="CV558" s="338"/>
      <c r="CW558" s="338"/>
      <c r="CX558" s="338"/>
      <c r="CY558" s="338"/>
      <c r="CZ558" s="338"/>
      <c r="DA558" s="338"/>
      <c r="DB558" s="338"/>
      <c r="DC558" s="338"/>
      <c r="DD558" s="338"/>
      <c r="DE558" s="338"/>
      <c r="DF558" s="338"/>
      <c r="DG558" s="338"/>
      <c r="DH558" s="338"/>
      <c r="DI558" s="338"/>
      <c r="DJ558" s="338"/>
      <c r="DK558" s="338"/>
      <c r="DL558" s="338"/>
      <c r="DM558" s="338"/>
      <c r="DN558" s="338"/>
      <c r="DO558" s="338"/>
      <c r="DP558" s="338"/>
      <c r="DQ558" s="338"/>
      <c r="DR558" s="338"/>
      <c r="DS558" s="338"/>
      <c r="DT558" s="338"/>
      <c r="DU558" s="338"/>
      <c r="DV558" s="338"/>
      <c r="DW558" s="338"/>
      <c r="DX558" s="338"/>
      <c r="DY558" s="338"/>
    </row>
    <row r="559" spans="2:129">
      <c r="B559" s="338"/>
      <c r="C559" s="338"/>
      <c r="D559" s="338"/>
      <c r="E559" s="338"/>
      <c r="F559" s="338"/>
      <c r="G559" s="338"/>
      <c r="CH559" s="338"/>
      <c r="CI559" s="338"/>
      <c r="CJ559" s="338"/>
      <c r="CK559" s="338"/>
      <c r="CL559" s="338"/>
      <c r="CM559" s="338"/>
      <c r="CN559" s="338"/>
      <c r="CO559" s="338"/>
      <c r="CP559" s="338"/>
      <c r="CQ559" s="338"/>
      <c r="CR559" s="338"/>
      <c r="CS559" s="338"/>
      <c r="CT559" s="338"/>
      <c r="CU559" s="338"/>
      <c r="CV559" s="338"/>
      <c r="CW559" s="338"/>
      <c r="CX559" s="338"/>
      <c r="CY559" s="338"/>
      <c r="CZ559" s="338"/>
      <c r="DA559" s="338"/>
      <c r="DB559" s="338"/>
      <c r="DC559" s="338"/>
      <c r="DD559" s="338"/>
      <c r="DE559" s="338"/>
      <c r="DF559" s="338"/>
      <c r="DG559" s="338"/>
      <c r="DH559" s="338"/>
      <c r="DI559" s="338"/>
      <c r="DJ559" s="338"/>
      <c r="DK559" s="338"/>
      <c r="DL559" s="338"/>
      <c r="DM559" s="338"/>
      <c r="DN559" s="338"/>
      <c r="DO559" s="338"/>
      <c r="DP559" s="338"/>
      <c r="DQ559" s="338"/>
      <c r="DR559" s="338"/>
      <c r="DS559" s="338"/>
      <c r="DT559" s="338"/>
      <c r="DU559" s="338"/>
      <c r="DV559" s="338"/>
      <c r="DW559" s="338"/>
      <c r="DX559" s="338"/>
      <c r="DY559" s="338"/>
    </row>
    <row r="560" spans="2:129">
      <c r="B560" s="338"/>
      <c r="C560" s="338"/>
      <c r="D560" s="338"/>
      <c r="E560" s="338"/>
      <c r="F560" s="338"/>
      <c r="G560" s="338"/>
      <c r="CH560" s="338"/>
      <c r="CI560" s="338"/>
      <c r="CJ560" s="338"/>
      <c r="CK560" s="338"/>
      <c r="CL560" s="338"/>
      <c r="CM560" s="338"/>
      <c r="CN560" s="338"/>
      <c r="CO560" s="338"/>
      <c r="CP560" s="338"/>
      <c r="CQ560" s="338"/>
      <c r="CR560" s="338"/>
      <c r="CS560" s="338"/>
      <c r="CT560" s="338"/>
      <c r="CU560" s="338"/>
      <c r="CV560" s="338"/>
      <c r="CW560" s="338"/>
      <c r="CX560" s="338"/>
      <c r="CY560" s="338"/>
      <c r="CZ560" s="338"/>
      <c r="DA560" s="338"/>
      <c r="DB560" s="338"/>
      <c r="DC560" s="338"/>
      <c r="DD560" s="338"/>
      <c r="DE560" s="338"/>
      <c r="DF560" s="338"/>
      <c r="DG560" s="338"/>
      <c r="DH560" s="338"/>
      <c r="DI560" s="338"/>
      <c r="DJ560" s="338"/>
      <c r="DK560" s="338"/>
      <c r="DL560" s="338"/>
      <c r="DM560" s="338"/>
      <c r="DN560" s="338"/>
      <c r="DO560" s="338"/>
      <c r="DP560" s="338"/>
      <c r="DQ560" s="338"/>
      <c r="DR560" s="338"/>
      <c r="DS560" s="338"/>
      <c r="DT560" s="338"/>
      <c r="DU560" s="338"/>
      <c r="DV560" s="338"/>
      <c r="DW560" s="338"/>
      <c r="DX560" s="338"/>
      <c r="DY560" s="338"/>
    </row>
    <row r="561" spans="2:129">
      <c r="B561" s="338"/>
      <c r="C561" s="338"/>
      <c r="D561" s="338"/>
      <c r="E561" s="338"/>
      <c r="F561" s="338"/>
      <c r="G561" s="338"/>
      <c r="CH561" s="338"/>
      <c r="CI561" s="338"/>
      <c r="CJ561" s="338"/>
      <c r="CK561" s="338"/>
      <c r="CL561" s="338"/>
      <c r="CM561" s="338"/>
      <c r="CN561" s="338"/>
      <c r="CO561" s="338"/>
      <c r="CP561" s="338"/>
      <c r="CQ561" s="338"/>
      <c r="CR561" s="338"/>
      <c r="CS561" s="338"/>
      <c r="CT561" s="338"/>
      <c r="CU561" s="338"/>
      <c r="CV561" s="338"/>
      <c r="CW561" s="338"/>
      <c r="CX561" s="338"/>
      <c r="CY561" s="338"/>
      <c r="CZ561" s="338"/>
      <c r="DA561" s="338"/>
      <c r="DB561" s="338"/>
      <c r="DC561" s="338"/>
      <c r="DD561" s="338"/>
      <c r="DE561" s="338"/>
      <c r="DF561" s="338"/>
      <c r="DG561" s="338"/>
      <c r="DH561" s="338"/>
      <c r="DI561" s="338"/>
      <c r="DJ561" s="338"/>
      <c r="DK561" s="338"/>
      <c r="DL561" s="338"/>
      <c r="DM561" s="338"/>
      <c r="DN561" s="338"/>
      <c r="DO561" s="338"/>
      <c r="DP561" s="338"/>
      <c r="DQ561" s="338"/>
      <c r="DR561" s="338"/>
      <c r="DS561" s="338"/>
      <c r="DT561" s="338"/>
      <c r="DU561" s="338"/>
      <c r="DV561" s="338"/>
      <c r="DW561" s="338"/>
      <c r="DX561" s="338"/>
      <c r="DY561" s="338"/>
    </row>
    <row r="562" spans="2:129">
      <c r="B562" s="338"/>
      <c r="C562" s="338"/>
      <c r="D562" s="338"/>
      <c r="E562" s="338"/>
      <c r="F562" s="338"/>
      <c r="G562" s="338"/>
      <c r="CH562" s="338"/>
      <c r="CI562" s="338"/>
      <c r="CJ562" s="338"/>
      <c r="CK562" s="338"/>
      <c r="CL562" s="338"/>
      <c r="CM562" s="338"/>
      <c r="CN562" s="338"/>
      <c r="CO562" s="338"/>
      <c r="CP562" s="338"/>
      <c r="CQ562" s="338"/>
      <c r="CR562" s="338"/>
      <c r="CS562" s="338"/>
      <c r="CT562" s="338"/>
      <c r="CU562" s="338"/>
      <c r="CV562" s="338"/>
      <c r="CW562" s="338"/>
      <c r="CX562" s="338"/>
      <c r="CY562" s="338"/>
      <c r="CZ562" s="338"/>
      <c r="DA562" s="338"/>
      <c r="DB562" s="338"/>
      <c r="DC562" s="338"/>
      <c r="DD562" s="338"/>
      <c r="DE562" s="338"/>
      <c r="DF562" s="338"/>
      <c r="DG562" s="338"/>
      <c r="DH562" s="338"/>
      <c r="DI562" s="338"/>
      <c r="DJ562" s="338"/>
      <c r="DK562" s="338"/>
      <c r="DL562" s="338"/>
      <c r="DM562" s="338"/>
      <c r="DN562" s="338"/>
      <c r="DO562" s="338"/>
      <c r="DP562" s="338"/>
      <c r="DQ562" s="338"/>
      <c r="DR562" s="338"/>
      <c r="DS562" s="338"/>
      <c r="DT562" s="338"/>
      <c r="DU562" s="338"/>
      <c r="DV562" s="338"/>
      <c r="DW562" s="338"/>
      <c r="DX562" s="338"/>
      <c r="DY562" s="338"/>
    </row>
    <row r="563" spans="2:129">
      <c r="B563" s="338"/>
      <c r="C563" s="338"/>
      <c r="D563" s="338"/>
      <c r="E563" s="338"/>
      <c r="F563" s="338"/>
      <c r="G563" s="338"/>
      <c r="CH563" s="338"/>
      <c r="CI563" s="338"/>
      <c r="CJ563" s="338"/>
      <c r="CK563" s="338"/>
      <c r="CL563" s="338"/>
      <c r="CM563" s="338"/>
      <c r="CN563" s="338"/>
      <c r="CO563" s="338"/>
      <c r="CP563" s="338"/>
      <c r="CQ563" s="338"/>
      <c r="CR563" s="338"/>
      <c r="CS563" s="338"/>
      <c r="CT563" s="338"/>
      <c r="CU563" s="338"/>
      <c r="CV563" s="338"/>
      <c r="CW563" s="338"/>
      <c r="CX563" s="338"/>
      <c r="CY563" s="338"/>
      <c r="CZ563" s="338"/>
      <c r="DA563" s="338"/>
      <c r="DB563" s="338"/>
      <c r="DC563" s="338"/>
      <c r="DD563" s="338"/>
      <c r="DE563" s="338"/>
      <c r="DF563" s="338"/>
      <c r="DG563" s="338"/>
      <c r="DH563" s="338"/>
      <c r="DI563" s="338"/>
      <c r="DJ563" s="338"/>
      <c r="DK563" s="338"/>
      <c r="DL563" s="338"/>
      <c r="DM563" s="338"/>
      <c r="DN563" s="338"/>
      <c r="DO563" s="338"/>
      <c r="DP563" s="338"/>
      <c r="DQ563" s="338"/>
      <c r="DR563" s="338"/>
      <c r="DS563" s="338"/>
      <c r="DT563" s="338"/>
      <c r="DU563" s="338"/>
      <c r="DV563" s="338"/>
      <c r="DW563" s="338"/>
      <c r="DX563" s="338"/>
      <c r="DY563" s="338"/>
    </row>
    <row r="564" spans="2:129">
      <c r="B564" s="338"/>
      <c r="C564" s="338"/>
      <c r="D564" s="338"/>
      <c r="E564" s="338"/>
      <c r="F564" s="338"/>
      <c r="G564" s="338"/>
      <c r="CH564" s="338"/>
      <c r="CI564" s="338"/>
      <c r="CJ564" s="338"/>
      <c r="CK564" s="338"/>
      <c r="CL564" s="338"/>
      <c r="CM564" s="338"/>
      <c r="CN564" s="338"/>
      <c r="CO564" s="338"/>
      <c r="CP564" s="338"/>
      <c r="CQ564" s="338"/>
      <c r="CR564" s="338"/>
      <c r="CS564" s="338"/>
      <c r="CT564" s="338"/>
      <c r="CU564" s="338"/>
      <c r="CV564" s="338"/>
      <c r="CW564" s="338"/>
      <c r="CX564" s="338"/>
      <c r="CY564" s="338"/>
      <c r="CZ564" s="338"/>
      <c r="DA564" s="338"/>
      <c r="DB564" s="338"/>
      <c r="DC564" s="338"/>
      <c r="DD564" s="338"/>
      <c r="DE564" s="338"/>
      <c r="DF564" s="338"/>
      <c r="DG564" s="338"/>
      <c r="DH564" s="338"/>
      <c r="DI564" s="338"/>
      <c r="DJ564" s="338"/>
      <c r="DK564" s="338"/>
      <c r="DL564" s="338"/>
      <c r="DM564" s="338"/>
      <c r="DN564" s="338"/>
      <c r="DO564" s="338"/>
      <c r="DP564" s="338"/>
      <c r="DQ564" s="338"/>
      <c r="DR564" s="338"/>
      <c r="DS564" s="338"/>
      <c r="DT564" s="338"/>
      <c r="DU564" s="338"/>
      <c r="DV564" s="338"/>
      <c r="DW564" s="338"/>
      <c r="DX564" s="338"/>
      <c r="DY564" s="338"/>
    </row>
    <row r="565" spans="2:129">
      <c r="B565" s="338"/>
      <c r="C565" s="338"/>
      <c r="D565" s="338"/>
      <c r="E565" s="338"/>
      <c r="F565" s="338"/>
      <c r="G565" s="338"/>
      <c r="CH565" s="338"/>
      <c r="CI565" s="338"/>
      <c r="CJ565" s="338"/>
      <c r="CK565" s="338"/>
      <c r="CL565" s="338"/>
      <c r="CM565" s="338"/>
      <c r="CN565" s="338"/>
      <c r="CO565" s="338"/>
      <c r="CP565" s="338"/>
      <c r="CQ565" s="338"/>
      <c r="CR565" s="338"/>
      <c r="CS565" s="338"/>
      <c r="CT565" s="338"/>
      <c r="CU565" s="338"/>
      <c r="CV565" s="338"/>
      <c r="CW565" s="338"/>
      <c r="CX565" s="338"/>
      <c r="CY565" s="338"/>
      <c r="CZ565" s="338"/>
      <c r="DA565" s="338"/>
      <c r="DB565" s="338"/>
      <c r="DC565" s="338"/>
      <c r="DD565" s="338"/>
      <c r="DE565" s="338"/>
      <c r="DF565" s="338"/>
      <c r="DG565" s="338"/>
      <c r="DH565" s="338"/>
      <c r="DI565" s="338"/>
      <c r="DJ565" s="338"/>
      <c r="DK565" s="338"/>
      <c r="DL565" s="338"/>
      <c r="DM565" s="338"/>
      <c r="DN565" s="338"/>
      <c r="DO565" s="338"/>
      <c r="DP565" s="338"/>
      <c r="DQ565" s="338"/>
      <c r="DR565" s="338"/>
      <c r="DS565" s="338"/>
      <c r="DT565" s="338"/>
      <c r="DU565" s="338"/>
      <c r="DV565" s="338"/>
      <c r="DW565" s="338"/>
      <c r="DX565" s="338"/>
      <c r="DY565" s="338"/>
    </row>
    <row r="566" spans="2:129">
      <c r="B566" s="338"/>
      <c r="C566" s="338"/>
      <c r="D566" s="338"/>
      <c r="E566" s="338"/>
      <c r="F566" s="338"/>
      <c r="G566" s="338"/>
      <c r="CH566" s="338"/>
      <c r="CI566" s="338"/>
      <c r="CJ566" s="338"/>
      <c r="CK566" s="338"/>
      <c r="CL566" s="338"/>
      <c r="CM566" s="338"/>
      <c r="CN566" s="338"/>
      <c r="CO566" s="338"/>
      <c r="CP566" s="338"/>
      <c r="CQ566" s="338"/>
      <c r="CR566" s="338"/>
      <c r="CS566" s="338"/>
      <c r="CT566" s="338"/>
      <c r="CU566" s="338"/>
      <c r="CV566" s="338"/>
      <c r="CW566" s="338"/>
      <c r="CX566" s="338"/>
      <c r="CY566" s="338"/>
      <c r="CZ566" s="338"/>
      <c r="DA566" s="338"/>
      <c r="DB566" s="338"/>
      <c r="DC566" s="338"/>
      <c r="DD566" s="338"/>
      <c r="DE566" s="338"/>
      <c r="DF566" s="338"/>
      <c r="DG566" s="338"/>
      <c r="DH566" s="338"/>
      <c r="DI566" s="338"/>
      <c r="DJ566" s="338"/>
      <c r="DK566" s="338"/>
      <c r="DL566" s="338"/>
      <c r="DM566" s="338"/>
      <c r="DN566" s="338"/>
      <c r="DO566" s="338"/>
      <c r="DP566" s="338"/>
      <c r="DQ566" s="338"/>
      <c r="DR566" s="338"/>
      <c r="DS566" s="338"/>
      <c r="DT566" s="338"/>
      <c r="DU566" s="338"/>
      <c r="DV566" s="338"/>
      <c r="DW566" s="338"/>
      <c r="DX566" s="338"/>
      <c r="DY566" s="338"/>
    </row>
    <row r="567" spans="2:129">
      <c r="B567" s="338"/>
      <c r="C567" s="338"/>
      <c r="D567" s="338"/>
      <c r="E567" s="338"/>
      <c r="F567" s="338"/>
      <c r="G567" s="338"/>
      <c r="CH567" s="338"/>
      <c r="CI567" s="338"/>
      <c r="CJ567" s="338"/>
      <c r="CK567" s="338"/>
      <c r="CL567" s="338"/>
      <c r="CM567" s="338"/>
      <c r="CN567" s="338"/>
      <c r="CO567" s="338"/>
      <c r="CP567" s="338"/>
      <c r="CQ567" s="338"/>
      <c r="CR567" s="338"/>
      <c r="CS567" s="338"/>
      <c r="CT567" s="338"/>
      <c r="CU567" s="338"/>
      <c r="CV567" s="338"/>
      <c r="CW567" s="338"/>
      <c r="CX567" s="338"/>
      <c r="CY567" s="338"/>
      <c r="CZ567" s="338"/>
      <c r="DA567" s="338"/>
      <c r="DB567" s="338"/>
      <c r="DC567" s="338"/>
      <c r="DD567" s="338"/>
      <c r="DE567" s="338"/>
      <c r="DF567" s="338"/>
      <c r="DG567" s="338"/>
      <c r="DH567" s="338"/>
      <c r="DI567" s="338"/>
      <c r="DJ567" s="338"/>
      <c r="DK567" s="338"/>
      <c r="DL567" s="338"/>
      <c r="DM567" s="338"/>
      <c r="DN567" s="338"/>
      <c r="DO567" s="338"/>
      <c r="DP567" s="338"/>
      <c r="DQ567" s="338"/>
      <c r="DR567" s="338"/>
      <c r="DS567" s="338"/>
      <c r="DT567" s="338"/>
      <c r="DU567" s="338"/>
      <c r="DV567" s="338"/>
      <c r="DW567" s="338"/>
      <c r="DX567" s="338"/>
      <c r="DY567" s="338"/>
    </row>
    <row r="568" spans="2:129">
      <c r="B568" s="338"/>
      <c r="C568" s="338"/>
      <c r="D568" s="338"/>
      <c r="E568" s="338"/>
      <c r="F568" s="338"/>
      <c r="G568" s="338"/>
      <c r="CH568" s="338"/>
      <c r="CI568" s="338"/>
      <c r="CJ568" s="338"/>
      <c r="CK568" s="338"/>
      <c r="CL568" s="338"/>
      <c r="CM568" s="338"/>
      <c r="CN568" s="338"/>
      <c r="CO568" s="338"/>
      <c r="CP568" s="338"/>
      <c r="CQ568" s="338"/>
      <c r="CR568" s="338"/>
      <c r="CS568" s="338"/>
      <c r="CT568" s="338"/>
      <c r="CU568" s="338"/>
      <c r="CV568" s="338"/>
      <c r="CW568" s="338"/>
      <c r="CX568" s="338"/>
      <c r="CY568" s="338"/>
      <c r="CZ568" s="338"/>
      <c r="DA568" s="338"/>
      <c r="DB568" s="338"/>
      <c r="DC568" s="338"/>
      <c r="DD568" s="338"/>
      <c r="DE568" s="338"/>
      <c r="DF568" s="338"/>
      <c r="DG568" s="338"/>
      <c r="DH568" s="338"/>
      <c r="DI568" s="338"/>
      <c r="DJ568" s="338"/>
      <c r="DK568" s="338"/>
      <c r="DL568" s="338"/>
      <c r="DM568" s="338"/>
      <c r="DN568" s="338"/>
      <c r="DO568" s="338"/>
      <c r="DP568" s="338"/>
      <c r="DQ568" s="338"/>
      <c r="DR568" s="338"/>
      <c r="DS568" s="338"/>
      <c r="DT568" s="338"/>
      <c r="DU568" s="338"/>
      <c r="DV568" s="338"/>
      <c r="DW568" s="338"/>
      <c r="DX568" s="338"/>
      <c r="DY568" s="338"/>
    </row>
    <row r="569" spans="2:129">
      <c r="B569" s="338"/>
      <c r="C569" s="338"/>
      <c r="D569" s="338"/>
      <c r="E569" s="338"/>
      <c r="F569" s="338"/>
      <c r="G569" s="338"/>
      <c r="CH569" s="338"/>
      <c r="CI569" s="338"/>
      <c r="CJ569" s="338"/>
      <c r="CK569" s="338"/>
      <c r="CL569" s="338"/>
      <c r="CM569" s="338"/>
      <c r="CN569" s="338"/>
      <c r="CO569" s="338"/>
      <c r="CP569" s="338"/>
      <c r="CQ569" s="338"/>
      <c r="CR569" s="338"/>
      <c r="CS569" s="338"/>
      <c r="CT569" s="338"/>
      <c r="CU569" s="338"/>
      <c r="CV569" s="338"/>
      <c r="CW569" s="338"/>
      <c r="CX569" s="338"/>
      <c r="CY569" s="338"/>
      <c r="CZ569" s="338"/>
      <c r="DA569" s="338"/>
      <c r="DB569" s="338"/>
      <c r="DC569" s="338"/>
      <c r="DD569" s="338"/>
      <c r="DE569" s="338"/>
      <c r="DF569" s="338"/>
      <c r="DG569" s="338"/>
      <c r="DH569" s="338"/>
      <c r="DI569" s="338"/>
      <c r="DJ569" s="338"/>
      <c r="DK569" s="338"/>
      <c r="DL569" s="338"/>
      <c r="DM569" s="338"/>
      <c r="DN569" s="338"/>
      <c r="DO569" s="338"/>
      <c r="DP569" s="338"/>
      <c r="DQ569" s="338"/>
      <c r="DR569" s="338"/>
      <c r="DS569" s="338"/>
      <c r="DT569" s="338"/>
      <c r="DU569" s="338"/>
      <c r="DV569" s="338"/>
      <c r="DW569" s="338"/>
      <c r="DX569" s="338"/>
      <c r="DY569" s="338"/>
    </row>
    <row r="570" spans="2:129">
      <c r="B570" s="338"/>
      <c r="C570" s="338"/>
      <c r="D570" s="338"/>
      <c r="E570" s="338"/>
      <c r="F570" s="338"/>
      <c r="G570" s="338"/>
      <c r="CH570" s="338"/>
      <c r="CI570" s="338"/>
      <c r="CJ570" s="338"/>
      <c r="CK570" s="338"/>
      <c r="CL570" s="338"/>
      <c r="CM570" s="338"/>
      <c r="CN570" s="338"/>
      <c r="CO570" s="338"/>
      <c r="CP570" s="338"/>
      <c r="CQ570" s="338"/>
      <c r="CR570" s="338"/>
      <c r="CS570" s="338"/>
      <c r="CT570" s="338"/>
      <c r="CU570" s="338"/>
      <c r="CV570" s="338"/>
      <c r="CW570" s="338"/>
      <c r="CX570" s="338"/>
      <c r="CY570" s="338"/>
      <c r="CZ570" s="338"/>
      <c r="DA570" s="338"/>
      <c r="DB570" s="338"/>
      <c r="DC570" s="338"/>
      <c r="DD570" s="338"/>
      <c r="DE570" s="338"/>
      <c r="DF570" s="338"/>
      <c r="DG570" s="338"/>
      <c r="DH570" s="338"/>
      <c r="DI570" s="338"/>
      <c r="DJ570" s="338"/>
      <c r="DK570" s="338"/>
      <c r="DL570" s="338"/>
      <c r="DM570" s="338"/>
      <c r="DN570" s="338"/>
      <c r="DO570" s="338"/>
      <c r="DP570" s="338"/>
      <c r="DQ570" s="338"/>
      <c r="DR570" s="338"/>
      <c r="DS570" s="338"/>
      <c r="DT570" s="338"/>
      <c r="DU570" s="338"/>
      <c r="DV570" s="338"/>
      <c r="DW570" s="338"/>
      <c r="DX570" s="338"/>
      <c r="DY570" s="338"/>
    </row>
    <row r="571" spans="2:129">
      <c r="B571" s="338"/>
      <c r="C571" s="338"/>
      <c r="D571" s="338"/>
      <c r="E571" s="338"/>
      <c r="F571" s="338"/>
      <c r="G571" s="338"/>
      <c r="CH571" s="338"/>
      <c r="CI571" s="338"/>
      <c r="CJ571" s="338"/>
      <c r="CK571" s="338"/>
      <c r="CL571" s="338"/>
      <c r="CM571" s="338"/>
      <c r="CN571" s="338"/>
      <c r="CO571" s="338"/>
      <c r="CP571" s="338"/>
      <c r="CQ571" s="338"/>
      <c r="CR571" s="338"/>
      <c r="CS571" s="338"/>
      <c r="CT571" s="338"/>
      <c r="CU571" s="338"/>
      <c r="CV571" s="338"/>
      <c r="CW571" s="338"/>
      <c r="CX571" s="338"/>
      <c r="CY571" s="338"/>
      <c r="CZ571" s="338"/>
      <c r="DA571" s="338"/>
      <c r="DB571" s="338"/>
      <c r="DC571" s="338"/>
      <c r="DD571" s="338"/>
      <c r="DE571" s="338"/>
      <c r="DF571" s="338"/>
      <c r="DG571" s="338"/>
      <c r="DH571" s="338"/>
      <c r="DI571" s="338"/>
      <c r="DJ571" s="338"/>
      <c r="DK571" s="338"/>
      <c r="DL571" s="338"/>
      <c r="DM571" s="338"/>
      <c r="DN571" s="338"/>
      <c r="DO571" s="338"/>
      <c r="DP571" s="338"/>
      <c r="DQ571" s="338"/>
      <c r="DR571" s="338"/>
      <c r="DS571" s="338"/>
      <c r="DT571" s="338"/>
      <c r="DU571" s="338"/>
      <c r="DV571" s="338"/>
      <c r="DW571" s="338"/>
      <c r="DX571" s="338"/>
      <c r="DY571" s="338"/>
    </row>
    <row r="572" spans="2:129">
      <c r="B572" s="338"/>
      <c r="C572" s="338"/>
      <c r="D572" s="338"/>
      <c r="E572" s="338"/>
      <c r="F572" s="338"/>
      <c r="G572" s="338"/>
      <c r="CH572" s="338"/>
      <c r="CI572" s="338"/>
      <c r="CJ572" s="338"/>
      <c r="CK572" s="338"/>
      <c r="CL572" s="338"/>
      <c r="CM572" s="338"/>
      <c r="CN572" s="338"/>
      <c r="CO572" s="338"/>
      <c r="CP572" s="338"/>
      <c r="CQ572" s="338"/>
      <c r="CR572" s="338"/>
      <c r="CS572" s="338"/>
      <c r="CT572" s="338"/>
      <c r="CU572" s="338"/>
      <c r="CV572" s="338"/>
      <c r="CW572" s="338"/>
      <c r="CX572" s="338"/>
      <c r="CY572" s="338"/>
      <c r="CZ572" s="338"/>
      <c r="DA572" s="338"/>
      <c r="DB572" s="338"/>
      <c r="DC572" s="338"/>
      <c r="DD572" s="338"/>
      <c r="DE572" s="338"/>
      <c r="DF572" s="338"/>
      <c r="DG572" s="338"/>
      <c r="DH572" s="338"/>
      <c r="DI572" s="338"/>
      <c r="DJ572" s="338"/>
      <c r="DK572" s="338"/>
      <c r="DL572" s="338"/>
      <c r="DM572" s="338"/>
      <c r="DN572" s="338"/>
      <c r="DO572" s="338"/>
      <c r="DP572" s="338"/>
      <c r="DQ572" s="338"/>
      <c r="DR572" s="338"/>
      <c r="DS572" s="338"/>
      <c r="DT572" s="338"/>
      <c r="DU572" s="338"/>
      <c r="DV572" s="338"/>
      <c r="DW572" s="338"/>
      <c r="DX572" s="338"/>
      <c r="DY572" s="338"/>
    </row>
    <row r="573" spans="2:129">
      <c r="B573" s="338"/>
      <c r="C573" s="338"/>
      <c r="D573" s="338"/>
      <c r="E573" s="338"/>
      <c r="F573" s="338"/>
      <c r="G573" s="338"/>
      <c r="CH573" s="338"/>
      <c r="CI573" s="338"/>
      <c r="CJ573" s="338"/>
      <c r="CK573" s="338"/>
      <c r="CL573" s="338"/>
      <c r="CM573" s="338"/>
      <c r="CN573" s="338"/>
      <c r="CO573" s="338"/>
      <c r="CP573" s="338"/>
      <c r="CQ573" s="338"/>
      <c r="CR573" s="338"/>
      <c r="CS573" s="338"/>
      <c r="CT573" s="338"/>
      <c r="CU573" s="338"/>
      <c r="CV573" s="338"/>
      <c r="CW573" s="338"/>
      <c r="CX573" s="338"/>
      <c r="CY573" s="338"/>
      <c r="CZ573" s="338"/>
      <c r="DA573" s="338"/>
      <c r="DB573" s="338"/>
      <c r="DC573" s="338"/>
      <c r="DD573" s="338"/>
      <c r="DE573" s="338"/>
      <c r="DF573" s="338"/>
      <c r="DG573" s="338"/>
      <c r="DH573" s="338"/>
      <c r="DI573" s="338"/>
      <c r="DJ573" s="338"/>
      <c r="DK573" s="338"/>
      <c r="DL573" s="338"/>
      <c r="DM573" s="338"/>
      <c r="DN573" s="338"/>
      <c r="DO573" s="338"/>
      <c r="DP573" s="338"/>
      <c r="DQ573" s="338"/>
      <c r="DR573" s="338"/>
      <c r="DS573" s="338"/>
      <c r="DT573" s="338"/>
      <c r="DU573" s="338"/>
      <c r="DV573" s="338"/>
      <c r="DW573" s="338"/>
      <c r="DX573" s="338"/>
      <c r="DY573" s="338"/>
    </row>
    <row r="574" spans="2:129">
      <c r="B574" s="338"/>
      <c r="C574" s="338"/>
      <c r="D574" s="338"/>
      <c r="E574" s="338"/>
      <c r="F574" s="338"/>
      <c r="G574" s="338"/>
      <c r="CH574" s="338"/>
      <c r="CI574" s="338"/>
      <c r="CJ574" s="338"/>
      <c r="CK574" s="338"/>
      <c r="CL574" s="338"/>
      <c r="CM574" s="338"/>
      <c r="CN574" s="338"/>
      <c r="CO574" s="338"/>
      <c r="CP574" s="338"/>
      <c r="CQ574" s="338"/>
      <c r="CR574" s="338"/>
      <c r="CS574" s="338"/>
      <c r="CT574" s="338"/>
      <c r="CU574" s="338"/>
      <c r="CV574" s="338"/>
      <c r="CW574" s="338"/>
      <c r="CX574" s="338"/>
      <c r="CY574" s="338"/>
      <c r="CZ574" s="338"/>
      <c r="DA574" s="338"/>
      <c r="DB574" s="338"/>
      <c r="DC574" s="338"/>
      <c r="DD574" s="338"/>
      <c r="DE574" s="338"/>
      <c r="DF574" s="338"/>
      <c r="DG574" s="338"/>
      <c r="DH574" s="338"/>
      <c r="DI574" s="338"/>
      <c r="DJ574" s="338"/>
      <c r="DK574" s="338"/>
      <c r="DL574" s="338"/>
      <c r="DM574" s="338"/>
      <c r="DN574" s="338"/>
      <c r="DO574" s="338"/>
      <c r="DP574" s="338"/>
      <c r="DQ574" s="338"/>
      <c r="DR574" s="338"/>
      <c r="DS574" s="338"/>
      <c r="DT574" s="338"/>
      <c r="DU574" s="338"/>
      <c r="DV574" s="338"/>
      <c r="DW574" s="338"/>
      <c r="DX574" s="338"/>
      <c r="DY574" s="338"/>
    </row>
    <row r="575" spans="2:129">
      <c r="B575" s="338"/>
      <c r="C575" s="338"/>
      <c r="D575" s="338"/>
      <c r="E575" s="338"/>
      <c r="F575" s="338"/>
      <c r="G575" s="338"/>
      <c r="CH575" s="338"/>
      <c r="CI575" s="338"/>
      <c r="CJ575" s="338"/>
      <c r="CK575" s="338"/>
      <c r="CL575" s="338"/>
      <c r="CM575" s="338"/>
      <c r="CN575" s="338"/>
      <c r="CO575" s="338"/>
      <c r="CP575" s="338"/>
      <c r="CQ575" s="338"/>
      <c r="CR575" s="338"/>
      <c r="CS575" s="338"/>
      <c r="CT575" s="338"/>
      <c r="CU575" s="338"/>
      <c r="CV575" s="338"/>
      <c r="CW575" s="338"/>
      <c r="CX575" s="338"/>
      <c r="CY575" s="338"/>
      <c r="CZ575" s="338"/>
      <c r="DA575" s="338"/>
      <c r="DB575" s="338"/>
      <c r="DC575" s="338"/>
      <c r="DD575" s="338"/>
      <c r="DE575" s="338"/>
      <c r="DF575" s="338"/>
      <c r="DG575" s="338"/>
      <c r="DH575" s="338"/>
      <c r="DI575" s="338"/>
      <c r="DJ575" s="338"/>
      <c r="DK575" s="338"/>
      <c r="DL575" s="338"/>
      <c r="DM575" s="338"/>
      <c r="DN575" s="338"/>
      <c r="DO575" s="338"/>
      <c r="DP575" s="338"/>
      <c r="DQ575" s="338"/>
      <c r="DR575" s="338"/>
      <c r="DS575" s="338"/>
      <c r="DT575" s="338"/>
      <c r="DU575" s="338"/>
      <c r="DV575" s="338"/>
      <c r="DW575" s="338"/>
      <c r="DX575" s="338"/>
      <c r="DY575" s="338"/>
    </row>
    <row r="576" spans="2:129">
      <c r="B576" s="338"/>
      <c r="C576" s="338"/>
      <c r="D576" s="338"/>
      <c r="E576" s="338"/>
      <c r="F576" s="338"/>
      <c r="G576" s="338"/>
      <c r="CH576" s="338"/>
      <c r="CI576" s="338"/>
      <c r="CJ576" s="338"/>
      <c r="CK576" s="338"/>
      <c r="CL576" s="338"/>
      <c r="CM576" s="338"/>
      <c r="CN576" s="338"/>
      <c r="CO576" s="338"/>
      <c r="CP576" s="338"/>
      <c r="CQ576" s="338"/>
      <c r="CR576" s="338"/>
      <c r="CS576" s="338"/>
      <c r="CT576" s="338"/>
      <c r="CU576" s="338"/>
      <c r="CV576" s="338"/>
      <c r="CW576" s="338"/>
      <c r="CX576" s="338"/>
      <c r="CY576" s="338"/>
      <c r="CZ576" s="338"/>
      <c r="DA576" s="338"/>
      <c r="DB576" s="338"/>
      <c r="DC576" s="338"/>
      <c r="DD576" s="338"/>
      <c r="DE576" s="338"/>
      <c r="DF576" s="338"/>
      <c r="DG576" s="338"/>
      <c r="DH576" s="338"/>
      <c r="DI576" s="338"/>
      <c r="DJ576" s="338"/>
      <c r="DK576" s="338"/>
      <c r="DL576" s="338"/>
      <c r="DM576" s="338"/>
      <c r="DN576" s="338"/>
      <c r="DO576" s="338"/>
      <c r="DP576" s="338"/>
      <c r="DQ576" s="338"/>
      <c r="DR576" s="338"/>
      <c r="DS576" s="338"/>
      <c r="DT576" s="338"/>
      <c r="DU576" s="338"/>
      <c r="DV576" s="338"/>
      <c r="DW576" s="338"/>
      <c r="DX576" s="338"/>
      <c r="DY576" s="338"/>
    </row>
    <row r="577" spans="2:129">
      <c r="B577" s="338"/>
      <c r="C577" s="338"/>
      <c r="D577" s="338"/>
      <c r="E577" s="338"/>
      <c r="F577" s="338"/>
      <c r="G577" s="338"/>
      <c r="CH577" s="338"/>
      <c r="CI577" s="338"/>
      <c r="CJ577" s="338"/>
      <c r="CK577" s="338"/>
      <c r="CL577" s="338"/>
      <c r="CM577" s="338"/>
      <c r="CN577" s="338"/>
      <c r="CO577" s="338"/>
      <c r="CP577" s="338"/>
      <c r="CQ577" s="338"/>
      <c r="CR577" s="338"/>
      <c r="CS577" s="338"/>
      <c r="CT577" s="338"/>
      <c r="CU577" s="338"/>
      <c r="CV577" s="338"/>
      <c r="CW577" s="338"/>
      <c r="CX577" s="338"/>
      <c r="CY577" s="338"/>
      <c r="CZ577" s="338"/>
      <c r="DA577" s="338"/>
      <c r="DB577" s="338"/>
      <c r="DC577" s="338"/>
      <c r="DD577" s="338"/>
      <c r="DE577" s="338"/>
      <c r="DF577" s="338"/>
      <c r="DG577" s="338"/>
      <c r="DH577" s="338"/>
      <c r="DI577" s="338"/>
      <c r="DJ577" s="338"/>
      <c r="DK577" s="338"/>
      <c r="DL577" s="338"/>
      <c r="DM577" s="338"/>
      <c r="DN577" s="338"/>
      <c r="DO577" s="338"/>
      <c r="DP577" s="338"/>
      <c r="DQ577" s="338"/>
      <c r="DR577" s="338"/>
      <c r="DS577" s="338"/>
      <c r="DT577" s="338"/>
      <c r="DU577" s="338"/>
      <c r="DV577" s="338"/>
      <c r="DW577" s="338"/>
      <c r="DX577" s="338"/>
      <c r="DY577" s="338"/>
    </row>
    <row r="578" spans="2:129">
      <c r="B578" s="338"/>
      <c r="C578" s="338"/>
      <c r="D578" s="338"/>
      <c r="E578" s="338"/>
      <c r="F578" s="338"/>
      <c r="G578" s="338"/>
      <c r="CH578" s="338"/>
      <c r="CI578" s="338"/>
      <c r="CJ578" s="338"/>
      <c r="CK578" s="338"/>
      <c r="CL578" s="338"/>
      <c r="CM578" s="338"/>
      <c r="CN578" s="338"/>
      <c r="CO578" s="338"/>
      <c r="CP578" s="338"/>
      <c r="CQ578" s="338"/>
      <c r="CR578" s="338"/>
      <c r="CS578" s="338"/>
      <c r="CT578" s="338"/>
      <c r="CU578" s="338"/>
      <c r="CV578" s="338"/>
      <c r="CW578" s="338"/>
      <c r="CX578" s="338"/>
      <c r="CY578" s="338"/>
      <c r="CZ578" s="338"/>
      <c r="DA578" s="338"/>
      <c r="DB578" s="338"/>
      <c r="DC578" s="338"/>
      <c r="DD578" s="338"/>
      <c r="DE578" s="338"/>
      <c r="DF578" s="338"/>
      <c r="DG578" s="338"/>
      <c r="DH578" s="338"/>
      <c r="DI578" s="338"/>
      <c r="DJ578" s="338"/>
      <c r="DK578" s="338"/>
      <c r="DL578" s="338"/>
      <c r="DM578" s="338"/>
      <c r="DN578" s="338"/>
      <c r="DO578" s="338"/>
      <c r="DP578" s="338"/>
      <c r="DQ578" s="338"/>
      <c r="DR578" s="338"/>
      <c r="DS578" s="338"/>
      <c r="DT578" s="338"/>
      <c r="DU578" s="338"/>
      <c r="DV578" s="338"/>
      <c r="DW578" s="338"/>
      <c r="DX578" s="338"/>
      <c r="DY578" s="338"/>
    </row>
    <row r="579" spans="2:129">
      <c r="B579" s="338"/>
      <c r="C579" s="338"/>
      <c r="D579" s="338"/>
      <c r="E579" s="338"/>
      <c r="F579" s="338"/>
      <c r="G579" s="338"/>
      <c r="CH579" s="338"/>
      <c r="CI579" s="338"/>
      <c r="CJ579" s="338"/>
      <c r="CK579" s="338"/>
      <c r="CL579" s="338"/>
      <c r="CM579" s="338"/>
      <c r="CN579" s="338"/>
      <c r="CO579" s="338"/>
      <c r="CP579" s="338"/>
      <c r="CQ579" s="338"/>
      <c r="CR579" s="338"/>
      <c r="CS579" s="338"/>
      <c r="CT579" s="338"/>
      <c r="CU579" s="338"/>
      <c r="CV579" s="338"/>
      <c r="CW579" s="338"/>
      <c r="CX579" s="338"/>
      <c r="CY579" s="338"/>
      <c r="CZ579" s="338"/>
      <c r="DA579" s="338"/>
      <c r="DB579" s="338"/>
      <c r="DC579" s="338"/>
      <c r="DD579" s="338"/>
      <c r="DE579" s="338"/>
      <c r="DF579" s="338"/>
      <c r="DG579" s="338"/>
      <c r="DH579" s="338"/>
      <c r="DI579" s="338"/>
      <c r="DJ579" s="338"/>
      <c r="DK579" s="338"/>
      <c r="DL579" s="338"/>
      <c r="DM579" s="338"/>
      <c r="DN579" s="338"/>
      <c r="DO579" s="338"/>
      <c r="DP579" s="338"/>
      <c r="DQ579" s="338"/>
      <c r="DR579" s="338"/>
      <c r="DS579" s="338"/>
      <c r="DT579" s="338"/>
      <c r="DU579" s="338"/>
      <c r="DV579" s="338"/>
      <c r="DW579" s="338"/>
      <c r="DX579" s="338"/>
      <c r="DY579" s="338"/>
    </row>
    <row r="580" spans="2:129">
      <c r="B580" s="338"/>
      <c r="C580" s="338"/>
      <c r="D580" s="338"/>
      <c r="E580" s="338"/>
      <c r="F580" s="338"/>
      <c r="G580" s="338"/>
      <c r="CH580" s="338"/>
      <c r="CI580" s="338"/>
      <c r="CJ580" s="338"/>
      <c r="CK580" s="338"/>
      <c r="CL580" s="338"/>
      <c r="CM580" s="338"/>
      <c r="CN580" s="338"/>
      <c r="CO580" s="338"/>
      <c r="CP580" s="338"/>
      <c r="CQ580" s="338"/>
      <c r="CR580" s="338"/>
      <c r="CS580" s="338"/>
      <c r="CT580" s="338"/>
      <c r="CU580" s="338"/>
      <c r="CV580" s="338"/>
      <c r="CW580" s="338"/>
      <c r="CX580" s="338"/>
      <c r="CY580" s="338"/>
      <c r="CZ580" s="338"/>
      <c r="DA580" s="338"/>
      <c r="DB580" s="338"/>
      <c r="DC580" s="338"/>
      <c r="DD580" s="338"/>
      <c r="DE580" s="338"/>
      <c r="DF580" s="338"/>
      <c r="DG580" s="338"/>
      <c r="DH580" s="338"/>
      <c r="DI580" s="338"/>
      <c r="DJ580" s="338"/>
      <c r="DK580" s="338"/>
      <c r="DL580" s="338"/>
      <c r="DM580" s="338"/>
      <c r="DN580" s="338"/>
      <c r="DO580" s="338"/>
      <c r="DP580" s="338"/>
      <c r="DQ580" s="338"/>
      <c r="DR580" s="338"/>
      <c r="DS580" s="338"/>
      <c r="DT580" s="338"/>
      <c r="DU580" s="338"/>
      <c r="DV580" s="338"/>
      <c r="DW580" s="338"/>
      <c r="DX580" s="338"/>
      <c r="DY580" s="338"/>
    </row>
    <row r="581" spans="2:129">
      <c r="B581" s="338"/>
      <c r="C581" s="338"/>
      <c r="D581" s="338"/>
      <c r="E581" s="338"/>
      <c r="F581" s="338"/>
      <c r="G581" s="338"/>
      <c r="CH581" s="338"/>
      <c r="CI581" s="338"/>
      <c r="CJ581" s="338"/>
      <c r="CK581" s="338"/>
      <c r="CL581" s="338"/>
      <c r="CM581" s="338"/>
      <c r="CN581" s="338"/>
      <c r="CO581" s="338"/>
      <c r="CP581" s="338"/>
      <c r="CQ581" s="338"/>
      <c r="CR581" s="338"/>
      <c r="CS581" s="338"/>
      <c r="CT581" s="338"/>
      <c r="CU581" s="338"/>
      <c r="CV581" s="338"/>
      <c r="CW581" s="338"/>
      <c r="CX581" s="338"/>
      <c r="CY581" s="338"/>
      <c r="CZ581" s="338"/>
      <c r="DA581" s="338"/>
      <c r="DB581" s="338"/>
      <c r="DC581" s="338"/>
      <c r="DD581" s="338"/>
      <c r="DE581" s="338"/>
      <c r="DF581" s="338"/>
      <c r="DG581" s="338"/>
      <c r="DH581" s="338"/>
      <c r="DI581" s="338"/>
      <c r="DJ581" s="338"/>
      <c r="DK581" s="338"/>
      <c r="DL581" s="338"/>
      <c r="DM581" s="338"/>
      <c r="DN581" s="338"/>
      <c r="DO581" s="338"/>
      <c r="DP581" s="338"/>
      <c r="DQ581" s="338"/>
      <c r="DR581" s="338"/>
      <c r="DS581" s="338"/>
      <c r="DT581" s="338"/>
      <c r="DU581" s="338"/>
      <c r="DV581" s="338"/>
      <c r="DW581" s="338"/>
      <c r="DX581" s="338"/>
      <c r="DY581" s="338"/>
    </row>
    <row r="582" spans="2:129">
      <c r="B582" s="338"/>
      <c r="C582" s="338"/>
      <c r="D582" s="338"/>
      <c r="E582" s="338"/>
      <c r="F582" s="338"/>
      <c r="G582" s="338"/>
      <c r="CH582" s="338"/>
      <c r="CI582" s="338"/>
      <c r="CJ582" s="338"/>
      <c r="CK582" s="338"/>
      <c r="CL582" s="338"/>
      <c r="CM582" s="338"/>
      <c r="CN582" s="338"/>
      <c r="CO582" s="338"/>
      <c r="CP582" s="338"/>
      <c r="CQ582" s="338"/>
      <c r="CR582" s="338"/>
      <c r="CS582" s="338"/>
      <c r="CT582" s="338"/>
      <c r="CU582" s="338"/>
      <c r="CV582" s="338"/>
      <c r="CW582" s="338"/>
      <c r="CX582" s="338"/>
      <c r="CY582" s="338"/>
      <c r="CZ582" s="338"/>
      <c r="DA582" s="338"/>
      <c r="DB582" s="338"/>
      <c r="DC582" s="338"/>
      <c r="DD582" s="338"/>
      <c r="DE582" s="338"/>
      <c r="DF582" s="338"/>
      <c r="DG582" s="338"/>
      <c r="DH582" s="338"/>
      <c r="DI582" s="338"/>
      <c r="DJ582" s="338"/>
      <c r="DK582" s="338"/>
      <c r="DL582" s="338"/>
      <c r="DM582" s="338"/>
      <c r="DN582" s="338"/>
      <c r="DO582" s="338"/>
      <c r="DP582" s="338"/>
      <c r="DQ582" s="338"/>
      <c r="DR582" s="338"/>
      <c r="DS582" s="338"/>
      <c r="DT582" s="338"/>
      <c r="DU582" s="338"/>
      <c r="DV582" s="338"/>
      <c r="DW582" s="338"/>
      <c r="DX582" s="338"/>
      <c r="DY582" s="338"/>
    </row>
    <row r="583" spans="2:129">
      <c r="B583" s="338"/>
      <c r="C583" s="338"/>
      <c r="D583" s="338"/>
      <c r="E583" s="338"/>
      <c r="F583" s="338"/>
      <c r="G583" s="338"/>
      <c r="CH583" s="338"/>
      <c r="CI583" s="338"/>
      <c r="CJ583" s="338"/>
      <c r="CK583" s="338"/>
      <c r="CL583" s="338"/>
      <c r="CM583" s="338"/>
      <c r="CN583" s="338"/>
      <c r="CO583" s="338"/>
      <c r="CP583" s="338"/>
      <c r="CQ583" s="338"/>
      <c r="CR583" s="338"/>
      <c r="CS583" s="338"/>
      <c r="CT583" s="338"/>
      <c r="CU583" s="338"/>
      <c r="CV583" s="338"/>
      <c r="CW583" s="338"/>
      <c r="CX583" s="338"/>
      <c r="CY583" s="338"/>
      <c r="CZ583" s="338"/>
      <c r="DA583" s="338"/>
      <c r="DB583" s="338"/>
      <c r="DC583" s="338"/>
      <c r="DD583" s="338"/>
      <c r="DE583" s="338"/>
      <c r="DF583" s="338"/>
      <c r="DG583" s="338"/>
      <c r="DH583" s="338"/>
      <c r="DI583" s="338"/>
      <c r="DJ583" s="338"/>
      <c r="DK583" s="338"/>
      <c r="DL583" s="338"/>
      <c r="DM583" s="338"/>
      <c r="DN583" s="338"/>
      <c r="DO583" s="338"/>
      <c r="DP583" s="338"/>
      <c r="DQ583" s="338"/>
      <c r="DR583" s="338"/>
      <c r="DS583" s="338"/>
      <c r="DT583" s="338"/>
      <c r="DU583" s="338"/>
      <c r="DV583" s="338"/>
      <c r="DW583" s="338"/>
      <c r="DX583" s="338"/>
      <c r="DY583" s="338"/>
    </row>
    <row r="584" spans="2:129">
      <c r="B584" s="338"/>
      <c r="C584" s="338"/>
      <c r="D584" s="338"/>
      <c r="E584" s="338"/>
      <c r="F584" s="338"/>
      <c r="G584" s="338"/>
      <c r="CH584" s="338"/>
      <c r="CI584" s="338"/>
      <c r="CJ584" s="338"/>
      <c r="CK584" s="338"/>
      <c r="CL584" s="338"/>
      <c r="CM584" s="338"/>
      <c r="CN584" s="338"/>
      <c r="CO584" s="338"/>
      <c r="CP584" s="338"/>
      <c r="CQ584" s="338"/>
      <c r="CR584" s="338"/>
      <c r="CS584" s="338"/>
      <c r="CT584" s="338"/>
      <c r="CU584" s="338"/>
      <c r="CV584" s="338"/>
      <c r="CW584" s="338"/>
      <c r="CX584" s="338"/>
      <c r="CY584" s="338"/>
      <c r="CZ584" s="338"/>
      <c r="DA584" s="338"/>
      <c r="DB584" s="338"/>
      <c r="DC584" s="338"/>
      <c r="DD584" s="338"/>
      <c r="DE584" s="338"/>
      <c r="DF584" s="338"/>
      <c r="DG584" s="338"/>
      <c r="DH584" s="338"/>
      <c r="DI584" s="338"/>
      <c r="DJ584" s="338"/>
      <c r="DK584" s="338"/>
      <c r="DL584" s="338"/>
      <c r="DM584" s="338"/>
      <c r="DN584" s="338"/>
      <c r="DO584" s="338"/>
      <c r="DP584" s="338"/>
      <c r="DQ584" s="338"/>
      <c r="DR584" s="338"/>
      <c r="DS584" s="338"/>
      <c r="DT584" s="338"/>
      <c r="DU584" s="338"/>
      <c r="DV584" s="338"/>
      <c r="DW584" s="338"/>
      <c r="DX584" s="338"/>
      <c r="DY584" s="338"/>
    </row>
    <row r="585" spans="2:129">
      <c r="B585" s="338"/>
      <c r="C585" s="338"/>
      <c r="D585" s="338"/>
      <c r="E585" s="338"/>
      <c r="F585" s="338"/>
      <c r="G585" s="338"/>
      <c r="CH585" s="338"/>
      <c r="CI585" s="338"/>
      <c r="CJ585" s="338"/>
      <c r="CK585" s="338"/>
      <c r="CL585" s="338"/>
      <c r="CM585" s="338"/>
      <c r="CN585" s="338"/>
      <c r="CO585" s="338"/>
      <c r="CP585" s="338"/>
      <c r="CQ585" s="338"/>
      <c r="CR585" s="338"/>
      <c r="CS585" s="338"/>
      <c r="CT585" s="338"/>
      <c r="CU585" s="338"/>
      <c r="CV585" s="338"/>
      <c r="CW585" s="338"/>
      <c r="CX585" s="338"/>
      <c r="CY585" s="338"/>
      <c r="CZ585" s="338"/>
      <c r="DA585" s="338"/>
      <c r="DB585" s="338"/>
      <c r="DC585" s="338"/>
      <c r="DD585" s="338"/>
      <c r="DE585" s="338"/>
      <c r="DF585" s="338"/>
      <c r="DG585" s="338"/>
      <c r="DH585" s="338"/>
      <c r="DI585" s="338"/>
      <c r="DJ585" s="338"/>
      <c r="DK585" s="338"/>
      <c r="DL585" s="338"/>
      <c r="DM585" s="338"/>
      <c r="DN585" s="338"/>
      <c r="DO585" s="338"/>
      <c r="DP585" s="338"/>
      <c r="DQ585" s="338"/>
      <c r="DR585" s="338"/>
      <c r="DS585" s="338"/>
      <c r="DT585" s="338"/>
      <c r="DU585" s="338"/>
      <c r="DV585" s="338"/>
      <c r="DW585" s="338"/>
      <c r="DX585" s="338"/>
      <c r="DY585" s="338"/>
    </row>
    <row r="586" spans="2:129">
      <c r="B586" s="338"/>
      <c r="C586" s="338"/>
      <c r="D586" s="338"/>
      <c r="E586" s="338"/>
      <c r="F586" s="338"/>
      <c r="G586" s="338"/>
      <c r="CH586" s="338"/>
      <c r="CI586" s="338"/>
      <c r="CJ586" s="338"/>
      <c r="CK586" s="338"/>
      <c r="CL586" s="338"/>
      <c r="CM586" s="338"/>
      <c r="CN586" s="338"/>
      <c r="CO586" s="338"/>
      <c r="CP586" s="338"/>
      <c r="CQ586" s="338"/>
      <c r="CR586" s="338"/>
      <c r="CS586" s="338"/>
      <c r="CT586" s="338"/>
      <c r="CU586" s="338"/>
      <c r="CV586" s="338"/>
      <c r="CW586" s="338"/>
      <c r="CX586" s="338"/>
      <c r="CY586" s="338"/>
      <c r="CZ586" s="338"/>
      <c r="DA586" s="338"/>
      <c r="DB586" s="338"/>
      <c r="DC586" s="338"/>
      <c r="DD586" s="338"/>
      <c r="DE586" s="338"/>
      <c r="DF586" s="338"/>
      <c r="DG586" s="338"/>
      <c r="DH586" s="338"/>
      <c r="DI586" s="338"/>
      <c r="DJ586" s="338"/>
      <c r="DK586" s="338"/>
      <c r="DL586" s="338"/>
      <c r="DM586" s="338"/>
      <c r="DN586" s="338"/>
      <c r="DO586" s="338"/>
      <c r="DP586" s="338"/>
      <c r="DQ586" s="338"/>
      <c r="DR586" s="338"/>
      <c r="DS586" s="338"/>
      <c r="DT586" s="338"/>
      <c r="DU586" s="338"/>
      <c r="DV586" s="338"/>
      <c r="DW586" s="338"/>
      <c r="DX586" s="338"/>
      <c r="DY586" s="338"/>
    </row>
    <row r="587" spans="2:129">
      <c r="B587" s="338"/>
      <c r="C587" s="338"/>
      <c r="D587" s="338"/>
      <c r="E587" s="338"/>
      <c r="F587" s="338"/>
      <c r="G587" s="338"/>
      <c r="CH587" s="338"/>
      <c r="CI587" s="338"/>
      <c r="CJ587" s="338"/>
      <c r="CK587" s="338"/>
      <c r="CL587" s="338"/>
      <c r="CM587" s="338"/>
      <c r="CN587" s="338"/>
      <c r="CO587" s="338"/>
      <c r="CP587" s="338"/>
      <c r="CQ587" s="338"/>
      <c r="CR587" s="338"/>
      <c r="CS587" s="338"/>
      <c r="CT587" s="338"/>
      <c r="CU587" s="338"/>
      <c r="CV587" s="338"/>
      <c r="CW587" s="338"/>
      <c r="CX587" s="338"/>
      <c r="CY587" s="338"/>
      <c r="CZ587" s="338"/>
      <c r="DA587" s="338"/>
      <c r="DB587" s="338"/>
      <c r="DC587" s="338"/>
      <c r="DD587" s="338"/>
      <c r="DE587" s="338"/>
      <c r="DF587" s="338"/>
      <c r="DG587" s="338"/>
      <c r="DH587" s="338"/>
      <c r="DI587" s="338"/>
      <c r="DJ587" s="338"/>
      <c r="DK587" s="338"/>
      <c r="DL587" s="338"/>
      <c r="DM587" s="338"/>
      <c r="DN587" s="338"/>
      <c r="DO587" s="338"/>
      <c r="DP587" s="338"/>
      <c r="DQ587" s="338"/>
      <c r="DR587" s="338"/>
      <c r="DS587" s="338"/>
      <c r="DT587" s="338"/>
      <c r="DU587" s="338"/>
      <c r="DV587" s="338"/>
      <c r="DW587" s="338"/>
      <c r="DX587" s="338"/>
      <c r="DY587" s="338"/>
    </row>
    <row r="588" spans="2:129">
      <c r="B588" s="338"/>
      <c r="C588" s="338"/>
      <c r="D588" s="338"/>
      <c r="E588" s="338"/>
      <c r="F588" s="338"/>
      <c r="G588" s="338"/>
      <c r="CH588" s="338"/>
      <c r="CI588" s="338"/>
      <c r="CJ588" s="338"/>
      <c r="CK588" s="338"/>
      <c r="CL588" s="338"/>
      <c r="CM588" s="338"/>
      <c r="CN588" s="338"/>
      <c r="CO588" s="338"/>
      <c r="CP588" s="338"/>
      <c r="CQ588" s="338"/>
      <c r="CR588" s="338"/>
      <c r="CS588" s="338"/>
      <c r="CT588" s="338"/>
      <c r="CU588" s="338"/>
      <c r="CV588" s="338"/>
      <c r="CW588" s="338"/>
      <c r="CX588" s="338"/>
      <c r="CY588" s="338"/>
      <c r="CZ588" s="338"/>
      <c r="DA588" s="338"/>
      <c r="DB588" s="338"/>
      <c r="DC588" s="338"/>
      <c r="DD588" s="338"/>
      <c r="DE588" s="338"/>
      <c r="DF588" s="338"/>
      <c r="DG588" s="338"/>
      <c r="DH588" s="338"/>
      <c r="DI588" s="338"/>
      <c r="DJ588" s="338"/>
      <c r="DK588" s="338"/>
      <c r="DL588" s="338"/>
      <c r="DM588" s="338"/>
      <c r="DN588" s="338"/>
      <c r="DO588" s="338"/>
      <c r="DP588" s="338"/>
      <c r="DQ588" s="338"/>
      <c r="DR588" s="338"/>
      <c r="DS588" s="338"/>
      <c r="DT588" s="338"/>
      <c r="DU588" s="338"/>
      <c r="DV588" s="338"/>
      <c r="DW588" s="338"/>
      <c r="DX588" s="338"/>
      <c r="DY588" s="338"/>
    </row>
    <row r="589" spans="2:129">
      <c r="B589" s="338"/>
      <c r="C589" s="338"/>
      <c r="D589" s="338"/>
      <c r="E589" s="338"/>
      <c r="F589" s="338"/>
      <c r="G589" s="338"/>
      <c r="CH589" s="338"/>
      <c r="CI589" s="338"/>
      <c r="CJ589" s="338"/>
      <c r="CK589" s="338"/>
      <c r="CL589" s="338"/>
      <c r="CM589" s="338"/>
      <c r="CN589" s="338"/>
      <c r="CO589" s="338"/>
      <c r="CP589" s="338"/>
      <c r="CQ589" s="338"/>
      <c r="CR589" s="338"/>
      <c r="CS589" s="338"/>
      <c r="CT589" s="338"/>
      <c r="CU589" s="338"/>
      <c r="CV589" s="338"/>
      <c r="CW589" s="338"/>
      <c r="CX589" s="338"/>
      <c r="CY589" s="338"/>
      <c r="CZ589" s="338"/>
      <c r="DA589" s="338"/>
      <c r="DB589" s="338"/>
      <c r="DC589" s="338"/>
      <c r="DD589" s="338"/>
      <c r="DE589" s="338"/>
      <c r="DF589" s="338"/>
      <c r="DG589" s="338"/>
      <c r="DH589" s="338"/>
      <c r="DI589" s="338"/>
      <c r="DJ589" s="338"/>
      <c r="DK589" s="338"/>
      <c r="DL589" s="338"/>
      <c r="DM589" s="338"/>
      <c r="DN589" s="338"/>
      <c r="DO589" s="338"/>
      <c r="DP589" s="338"/>
      <c r="DQ589" s="338"/>
      <c r="DR589" s="338"/>
      <c r="DS589" s="338"/>
      <c r="DT589" s="338"/>
      <c r="DU589" s="338"/>
      <c r="DV589" s="338"/>
      <c r="DW589" s="338"/>
      <c r="DX589" s="338"/>
      <c r="DY589" s="338"/>
    </row>
    <row r="590" spans="2:129">
      <c r="B590" s="338"/>
      <c r="C590" s="338"/>
      <c r="D590" s="338"/>
      <c r="E590" s="338"/>
      <c r="F590" s="338"/>
      <c r="G590" s="338"/>
      <c r="CH590" s="338"/>
      <c r="CI590" s="338"/>
      <c r="CJ590" s="338"/>
      <c r="CK590" s="338"/>
      <c r="CL590" s="338"/>
      <c r="CM590" s="338"/>
      <c r="CN590" s="338"/>
      <c r="CO590" s="338"/>
      <c r="CP590" s="338"/>
      <c r="CQ590" s="338"/>
      <c r="CR590" s="338"/>
      <c r="CS590" s="338"/>
      <c r="CT590" s="338"/>
      <c r="CU590" s="338"/>
      <c r="CV590" s="338"/>
      <c r="CW590" s="338"/>
      <c r="CX590" s="338"/>
      <c r="CY590" s="338"/>
      <c r="CZ590" s="338"/>
      <c r="DA590" s="338"/>
      <c r="DB590" s="338"/>
      <c r="DC590" s="338"/>
      <c r="DD590" s="338"/>
      <c r="DE590" s="338"/>
      <c r="DF590" s="338"/>
      <c r="DG590" s="338"/>
      <c r="DH590" s="338"/>
      <c r="DI590" s="338"/>
      <c r="DJ590" s="338"/>
      <c r="DK590" s="338"/>
      <c r="DL590" s="338"/>
      <c r="DM590" s="338"/>
      <c r="DN590" s="338"/>
      <c r="DO590" s="338"/>
      <c r="DP590" s="338"/>
      <c r="DQ590" s="338"/>
      <c r="DR590" s="338"/>
      <c r="DS590" s="338"/>
      <c r="DT590" s="338"/>
      <c r="DU590" s="338"/>
      <c r="DV590" s="338"/>
      <c r="DW590" s="338"/>
      <c r="DX590" s="338"/>
      <c r="DY590" s="338"/>
    </row>
    <row r="591" spans="2:129">
      <c r="B591" s="338"/>
      <c r="C591" s="338"/>
      <c r="D591" s="338"/>
      <c r="E591" s="338"/>
      <c r="F591" s="338"/>
      <c r="G591" s="338"/>
      <c r="CH591" s="338"/>
      <c r="CI591" s="338"/>
      <c r="CJ591" s="338"/>
      <c r="CK591" s="338"/>
      <c r="CL591" s="338"/>
      <c r="CM591" s="338"/>
      <c r="CN591" s="338"/>
      <c r="CO591" s="338"/>
      <c r="CP591" s="338"/>
      <c r="CQ591" s="338"/>
      <c r="CR591" s="338"/>
      <c r="CS591" s="338"/>
      <c r="CT591" s="338"/>
      <c r="CU591" s="338"/>
      <c r="CV591" s="338"/>
      <c r="CW591" s="338"/>
      <c r="CX591" s="338"/>
      <c r="CY591" s="338"/>
      <c r="CZ591" s="338"/>
      <c r="DA591" s="338"/>
      <c r="DB591" s="338"/>
      <c r="DC591" s="338"/>
      <c r="DD591" s="338"/>
      <c r="DE591" s="338"/>
      <c r="DF591" s="338"/>
      <c r="DG591" s="338"/>
      <c r="DH591" s="338"/>
      <c r="DI591" s="338"/>
      <c r="DJ591" s="338"/>
      <c r="DK591" s="338"/>
      <c r="DL591" s="338"/>
      <c r="DM591" s="338"/>
      <c r="DN591" s="338"/>
      <c r="DO591" s="338"/>
      <c r="DP591" s="338"/>
      <c r="DQ591" s="338"/>
      <c r="DR591" s="338"/>
      <c r="DS591" s="338"/>
      <c r="DT591" s="338"/>
      <c r="DU591" s="338"/>
      <c r="DV591" s="338"/>
      <c r="DW591" s="338"/>
      <c r="DX591" s="338"/>
      <c r="DY591" s="338"/>
    </row>
    <row r="592" spans="2:129">
      <c r="B592" s="338"/>
      <c r="C592" s="338"/>
      <c r="D592" s="338"/>
      <c r="E592" s="338"/>
      <c r="F592" s="338"/>
      <c r="G592" s="338"/>
      <c r="CH592" s="338"/>
      <c r="CI592" s="338"/>
      <c r="CJ592" s="338"/>
      <c r="CK592" s="338"/>
      <c r="CL592" s="338"/>
      <c r="CM592" s="338"/>
      <c r="CN592" s="338"/>
      <c r="CO592" s="338"/>
      <c r="CP592" s="338"/>
      <c r="CQ592" s="338"/>
      <c r="CR592" s="338"/>
      <c r="CS592" s="338"/>
      <c r="CT592" s="338"/>
      <c r="CU592" s="338"/>
      <c r="CV592" s="338"/>
      <c r="CW592" s="338"/>
      <c r="CX592" s="338"/>
      <c r="CY592" s="338"/>
      <c r="CZ592" s="338"/>
      <c r="DA592" s="338"/>
      <c r="DB592" s="338"/>
      <c r="DC592" s="338"/>
      <c r="DD592" s="338"/>
      <c r="DE592" s="338"/>
      <c r="DF592" s="338"/>
      <c r="DG592" s="338"/>
      <c r="DH592" s="338"/>
      <c r="DI592" s="338"/>
      <c r="DJ592" s="338"/>
      <c r="DK592" s="338"/>
      <c r="DL592" s="338"/>
      <c r="DM592" s="338"/>
      <c r="DN592" s="338"/>
      <c r="DO592" s="338"/>
      <c r="DP592" s="338"/>
      <c r="DQ592" s="338"/>
      <c r="DR592" s="338"/>
      <c r="DS592" s="338"/>
      <c r="DT592" s="338"/>
      <c r="DU592" s="338"/>
      <c r="DV592" s="338"/>
      <c r="DW592" s="338"/>
      <c r="DX592" s="338"/>
      <c r="DY592" s="338"/>
    </row>
    <row r="593" spans="2:129">
      <c r="B593" s="338"/>
      <c r="C593" s="338"/>
      <c r="D593" s="338"/>
      <c r="E593" s="338"/>
      <c r="F593" s="338"/>
      <c r="G593" s="338"/>
      <c r="CH593" s="338"/>
      <c r="CI593" s="338"/>
      <c r="CJ593" s="338"/>
      <c r="CK593" s="338"/>
      <c r="CL593" s="338"/>
      <c r="CM593" s="338"/>
      <c r="CN593" s="338"/>
      <c r="CO593" s="338"/>
      <c r="CP593" s="338"/>
      <c r="CQ593" s="338"/>
      <c r="CR593" s="338"/>
      <c r="CS593" s="338"/>
      <c r="CT593" s="338"/>
      <c r="CU593" s="338"/>
      <c r="CV593" s="338"/>
      <c r="CW593" s="338"/>
      <c r="CX593" s="338"/>
      <c r="CY593" s="338"/>
      <c r="CZ593" s="338"/>
      <c r="DA593" s="338"/>
      <c r="DB593" s="338"/>
      <c r="DC593" s="338"/>
      <c r="DD593" s="338"/>
      <c r="DE593" s="338"/>
      <c r="DF593" s="338"/>
      <c r="DG593" s="338"/>
      <c r="DH593" s="338"/>
      <c r="DI593" s="338"/>
      <c r="DJ593" s="338"/>
      <c r="DK593" s="338"/>
      <c r="DL593" s="338"/>
      <c r="DM593" s="338"/>
      <c r="DN593" s="338"/>
      <c r="DO593" s="338"/>
      <c r="DP593" s="338"/>
      <c r="DQ593" s="338"/>
      <c r="DR593" s="338"/>
      <c r="DS593" s="338"/>
      <c r="DT593" s="338"/>
      <c r="DU593" s="338"/>
      <c r="DV593" s="338"/>
      <c r="DW593" s="338"/>
      <c r="DX593" s="338"/>
      <c r="DY593" s="338"/>
    </row>
    <row r="594" spans="2:129">
      <c r="B594" s="338"/>
      <c r="C594" s="338"/>
      <c r="D594" s="338"/>
      <c r="E594" s="338"/>
      <c r="F594" s="338"/>
      <c r="G594" s="338"/>
      <c r="CH594" s="338"/>
      <c r="CI594" s="338"/>
      <c r="CJ594" s="338"/>
      <c r="CK594" s="338"/>
      <c r="CL594" s="338"/>
      <c r="CM594" s="338"/>
      <c r="CN594" s="338"/>
      <c r="CO594" s="338"/>
      <c r="CP594" s="338"/>
      <c r="CQ594" s="338"/>
      <c r="CR594" s="338"/>
      <c r="CS594" s="338"/>
      <c r="CT594" s="338"/>
      <c r="CU594" s="338"/>
      <c r="CV594" s="338"/>
      <c r="CW594" s="338"/>
      <c r="CX594" s="338"/>
      <c r="CY594" s="338"/>
      <c r="CZ594" s="338"/>
      <c r="DA594" s="338"/>
      <c r="DB594" s="338"/>
      <c r="DC594" s="338"/>
      <c r="DD594" s="338"/>
      <c r="DE594" s="338"/>
      <c r="DF594" s="338"/>
      <c r="DG594" s="338"/>
      <c r="DH594" s="338"/>
      <c r="DI594" s="338"/>
      <c r="DJ594" s="338"/>
      <c r="DK594" s="338"/>
      <c r="DL594" s="338"/>
      <c r="DM594" s="338"/>
      <c r="DN594" s="338"/>
      <c r="DO594" s="338"/>
      <c r="DP594" s="338"/>
      <c r="DQ594" s="338"/>
      <c r="DR594" s="338"/>
      <c r="DS594" s="338"/>
      <c r="DT594" s="338"/>
      <c r="DU594" s="338"/>
      <c r="DV594" s="338"/>
      <c r="DW594" s="338"/>
      <c r="DX594" s="338"/>
      <c r="DY594" s="338"/>
    </row>
    <row r="595" spans="2:129">
      <c r="B595" s="338"/>
      <c r="C595" s="338"/>
      <c r="D595" s="338"/>
      <c r="E595" s="338"/>
      <c r="F595" s="338"/>
      <c r="G595" s="338"/>
      <c r="CH595" s="338"/>
      <c r="CI595" s="338"/>
      <c r="CJ595" s="338"/>
      <c r="CK595" s="338"/>
      <c r="CL595" s="338"/>
      <c r="CM595" s="338"/>
      <c r="CN595" s="338"/>
      <c r="CO595" s="338"/>
      <c r="CP595" s="338"/>
      <c r="CQ595" s="338"/>
      <c r="CR595" s="338"/>
      <c r="CS595" s="338"/>
      <c r="CT595" s="338"/>
      <c r="CU595" s="338"/>
      <c r="CV595" s="338"/>
      <c r="CW595" s="338"/>
      <c r="CX595" s="338"/>
      <c r="CY595" s="338"/>
      <c r="CZ595" s="338"/>
      <c r="DA595" s="338"/>
      <c r="DB595" s="338"/>
      <c r="DC595" s="338"/>
      <c r="DD595" s="338"/>
      <c r="DE595" s="338"/>
      <c r="DF595" s="338"/>
      <c r="DG595" s="338"/>
      <c r="DH595" s="338"/>
      <c r="DI595" s="338"/>
      <c r="DJ595" s="338"/>
      <c r="DK595" s="338"/>
      <c r="DL595" s="338"/>
      <c r="DM595" s="338"/>
      <c r="DN595" s="338"/>
      <c r="DO595" s="338"/>
      <c r="DP595" s="338"/>
      <c r="DQ595" s="338"/>
      <c r="DR595" s="338"/>
      <c r="DS595" s="338"/>
      <c r="DT595" s="338"/>
      <c r="DU595" s="338"/>
      <c r="DV595" s="338"/>
      <c r="DW595" s="338"/>
      <c r="DX595" s="338"/>
      <c r="DY595" s="338"/>
    </row>
    <row r="596" spans="2:129">
      <c r="B596" s="338"/>
      <c r="C596" s="338"/>
      <c r="D596" s="338"/>
      <c r="E596" s="338"/>
      <c r="F596" s="338"/>
      <c r="G596" s="338"/>
      <c r="CH596" s="338"/>
      <c r="CI596" s="338"/>
      <c r="CJ596" s="338"/>
      <c r="CK596" s="338"/>
      <c r="CL596" s="338"/>
      <c r="CM596" s="338"/>
      <c r="CN596" s="338"/>
      <c r="CO596" s="338"/>
      <c r="CP596" s="338"/>
      <c r="CQ596" s="338"/>
      <c r="CR596" s="338"/>
      <c r="CS596" s="338"/>
      <c r="CT596" s="338"/>
      <c r="CU596" s="338"/>
      <c r="CV596" s="338"/>
      <c r="CW596" s="338"/>
      <c r="CX596" s="338"/>
      <c r="CY596" s="338"/>
      <c r="CZ596" s="338"/>
      <c r="DA596" s="338"/>
      <c r="DB596" s="338"/>
      <c r="DC596" s="338"/>
      <c r="DD596" s="338"/>
      <c r="DE596" s="338"/>
      <c r="DF596" s="338"/>
      <c r="DG596" s="338"/>
      <c r="DH596" s="338"/>
      <c r="DI596" s="338"/>
      <c r="DJ596" s="338"/>
      <c r="DK596" s="338"/>
      <c r="DL596" s="338"/>
      <c r="DM596" s="338"/>
      <c r="DN596" s="338"/>
      <c r="DO596" s="338"/>
      <c r="DP596" s="338"/>
      <c r="DQ596" s="338"/>
      <c r="DR596" s="338"/>
      <c r="DS596" s="338"/>
      <c r="DT596" s="338"/>
      <c r="DU596" s="338"/>
      <c r="DV596" s="338"/>
      <c r="DW596" s="338"/>
      <c r="DX596" s="338"/>
      <c r="DY596" s="338"/>
    </row>
    <row r="597" spans="2:129">
      <c r="B597" s="338"/>
      <c r="C597" s="338"/>
      <c r="D597" s="338"/>
      <c r="E597" s="338"/>
      <c r="F597" s="338"/>
      <c r="G597" s="338"/>
      <c r="CH597" s="338"/>
      <c r="CI597" s="338"/>
      <c r="CJ597" s="338"/>
      <c r="CK597" s="338"/>
      <c r="CL597" s="338"/>
      <c r="CM597" s="338"/>
      <c r="CN597" s="338"/>
      <c r="CO597" s="338"/>
      <c r="CP597" s="338"/>
      <c r="CQ597" s="338"/>
      <c r="CR597" s="338"/>
      <c r="CS597" s="338"/>
      <c r="CT597" s="338"/>
      <c r="CU597" s="338"/>
      <c r="CV597" s="338"/>
      <c r="CW597" s="338"/>
      <c r="CX597" s="338"/>
      <c r="CY597" s="338"/>
      <c r="CZ597" s="338"/>
      <c r="DA597" s="338"/>
      <c r="DB597" s="338"/>
      <c r="DC597" s="338"/>
      <c r="DD597" s="338"/>
      <c r="DE597" s="338"/>
      <c r="DF597" s="338"/>
      <c r="DG597" s="338"/>
      <c r="DH597" s="338"/>
      <c r="DI597" s="338"/>
      <c r="DJ597" s="338"/>
      <c r="DK597" s="338"/>
      <c r="DL597" s="338"/>
      <c r="DM597" s="338"/>
      <c r="DN597" s="338"/>
      <c r="DO597" s="338"/>
      <c r="DP597" s="338"/>
      <c r="DQ597" s="338"/>
      <c r="DR597" s="338"/>
      <c r="DS597" s="338"/>
      <c r="DT597" s="338"/>
      <c r="DU597" s="338"/>
      <c r="DV597" s="338"/>
      <c r="DW597" s="338"/>
      <c r="DX597" s="338"/>
      <c r="DY597" s="338"/>
    </row>
    <row r="598" spans="2:129">
      <c r="B598" s="338"/>
      <c r="C598" s="338"/>
      <c r="D598" s="338"/>
      <c r="E598" s="338"/>
      <c r="F598" s="338"/>
      <c r="G598" s="338"/>
      <c r="CH598" s="338"/>
      <c r="CI598" s="338"/>
      <c r="CJ598" s="338"/>
      <c r="CK598" s="338"/>
      <c r="CL598" s="338"/>
      <c r="CM598" s="338"/>
      <c r="CN598" s="338"/>
      <c r="CO598" s="338"/>
      <c r="CP598" s="338"/>
      <c r="CQ598" s="338"/>
      <c r="CR598" s="338"/>
      <c r="CS598" s="338"/>
      <c r="CT598" s="338"/>
      <c r="CU598" s="338"/>
      <c r="CV598" s="338"/>
      <c r="CW598" s="338"/>
      <c r="CX598" s="338"/>
      <c r="CY598" s="338"/>
      <c r="CZ598" s="338"/>
      <c r="DA598" s="338"/>
      <c r="DB598" s="338"/>
      <c r="DC598" s="338"/>
      <c r="DD598" s="338"/>
      <c r="DE598" s="338"/>
      <c r="DF598" s="338"/>
      <c r="DG598" s="338"/>
      <c r="DH598" s="338"/>
      <c r="DI598" s="338"/>
      <c r="DJ598" s="338"/>
      <c r="DK598" s="338"/>
      <c r="DL598" s="338"/>
      <c r="DM598" s="338"/>
      <c r="DN598" s="338"/>
      <c r="DO598" s="338"/>
      <c r="DP598" s="338"/>
      <c r="DQ598" s="338"/>
      <c r="DR598" s="338"/>
      <c r="DS598" s="338"/>
      <c r="DT598" s="338"/>
      <c r="DU598" s="338"/>
      <c r="DV598" s="338"/>
      <c r="DW598" s="338"/>
      <c r="DX598" s="338"/>
      <c r="DY598" s="338"/>
    </row>
    <row r="599" spans="2:129">
      <c r="B599" s="338"/>
      <c r="C599" s="338"/>
      <c r="D599" s="338"/>
      <c r="E599" s="338"/>
      <c r="F599" s="338"/>
      <c r="G599" s="338"/>
      <c r="CH599" s="338"/>
      <c r="CI599" s="338"/>
      <c r="CJ599" s="338"/>
      <c r="CK599" s="338"/>
      <c r="CL599" s="338"/>
      <c r="CM599" s="338"/>
      <c r="CN599" s="338"/>
      <c r="CO599" s="338"/>
      <c r="CP599" s="338"/>
      <c r="CQ599" s="338"/>
      <c r="CR599" s="338"/>
      <c r="CS599" s="338"/>
      <c r="CT599" s="338"/>
      <c r="CU599" s="338"/>
      <c r="CV599" s="338"/>
      <c r="CW599" s="338"/>
      <c r="CX599" s="338"/>
      <c r="CY599" s="338"/>
      <c r="CZ599" s="338"/>
      <c r="DA599" s="338"/>
      <c r="DB599" s="338"/>
      <c r="DC599" s="338"/>
      <c r="DD599" s="338"/>
      <c r="DE599" s="338"/>
      <c r="DF599" s="338"/>
      <c r="DG599" s="338"/>
      <c r="DH599" s="338"/>
      <c r="DI599" s="338"/>
      <c r="DJ599" s="338"/>
      <c r="DK599" s="338"/>
      <c r="DL599" s="338"/>
      <c r="DM599" s="338"/>
      <c r="DN599" s="338"/>
      <c r="DO599" s="338"/>
      <c r="DP599" s="338"/>
      <c r="DQ599" s="338"/>
      <c r="DR599" s="338"/>
      <c r="DS599" s="338"/>
      <c r="DT599" s="338"/>
      <c r="DU599" s="338"/>
      <c r="DV599" s="338"/>
      <c r="DW599" s="338"/>
      <c r="DX599" s="338"/>
      <c r="DY599" s="338"/>
    </row>
    <row r="600" spans="2:129">
      <c r="B600" s="338"/>
      <c r="C600" s="338"/>
      <c r="D600" s="338"/>
      <c r="E600" s="338"/>
      <c r="F600" s="338"/>
      <c r="G600" s="338"/>
      <c r="CH600" s="338"/>
      <c r="CI600" s="338"/>
      <c r="CJ600" s="338"/>
      <c r="CK600" s="338"/>
      <c r="CL600" s="338"/>
      <c r="CM600" s="338"/>
      <c r="CN600" s="338"/>
      <c r="CO600" s="338"/>
      <c r="CP600" s="338"/>
      <c r="CQ600" s="338"/>
      <c r="CR600" s="338"/>
      <c r="CS600" s="338"/>
      <c r="CT600" s="338"/>
      <c r="CU600" s="338"/>
      <c r="CV600" s="338"/>
      <c r="CW600" s="338"/>
      <c r="CX600" s="338"/>
      <c r="CY600" s="338"/>
      <c r="CZ600" s="338"/>
      <c r="DA600" s="338"/>
      <c r="DB600" s="338"/>
      <c r="DC600" s="338"/>
      <c r="DD600" s="338"/>
      <c r="DE600" s="338"/>
      <c r="DF600" s="338"/>
      <c r="DG600" s="338"/>
      <c r="DH600" s="338"/>
      <c r="DI600" s="338"/>
      <c r="DJ600" s="338"/>
      <c r="DK600" s="338"/>
      <c r="DL600" s="338"/>
      <c r="DM600" s="338"/>
      <c r="DN600" s="338"/>
      <c r="DO600" s="338"/>
      <c r="DP600" s="338"/>
      <c r="DQ600" s="338"/>
      <c r="DR600" s="338"/>
      <c r="DS600" s="338"/>
      <c r="DT600" s="338"/>
      <c r="DU600" s="338"/>
      <c r="DV600" s="338"/>
      <c r="DW600" s="338"/>
      <c r="DX600" s="338"/>
      <c r="DY600" s="338"/>
    </row>
    <row r="601" spans="2:129">
      <c r="B601" s="338"/>
      <c r="C601" s="338"/>
      <c r="D601" s="338"/>
      <c r="E601" s="338"/>
      <c r="F601" s="338"/>
      <c r="G601" s="338"/>
      <c r="CH601" s="338"/>
      <c r="CI601" s="338"/>
      <c r="CJ601" s="338"/>
      <c r="CK601" s="338"/>
      <c r="CL601" s="338"/>
      <c r="CM601" s="338"/>
      <c r="CN601" s="338"/>
      <c r="CO601" s="338"/>
      <c r="CP601" s="338"/>
      <c r="CQ601" s="338"/>
      <c r="CR601" s="338"/>
      <c r="CS601" s="338"/>
      <c r="CT601" s="338"/>
      <c r="CU601" s="338"/>
      <c r="CV601" s="338"/>
      <c r="CW601" s="338"/>
      <c r="CX601" s="338"/>
      <c r="CY601" s="338"/>
      <c r="CZ601" s="338"/>
      <c r="DA601" s="338"/>
      <c r="DB601" s="338"/>
      <c r="DC601" s="338"/>
      <c r="DD601" s="338"/>
      <c r="DE601" s="338"/>
      <c r="DF601" s="338"/>
      <c r="DG601" s="338"/>
      <c r="DH601" s="338"/>
      <c r="DI601" s="338"/>
      <c r="DJ601" s="338"/>
      <c r="DK601" s="338"/>
      <c r="DL601" s="338"/>
      <c r="DM601" s="338"/>
      <c r="DN601" s="338"/>
      <c r="DO601" s="338"/>
      <c r="DP601" s="338"/>
      <c r="DQ601" s="338"/>
      <c r="DR601" s="338"/>
      <c r="DS601" s="338"/>
      <c r="DT601" s="338"/>
      <c r="DU601" s="338"/>
      <c r="DV601" s="338"/>
      <c r="DW601" s="338"/>
      <c r="DX601" s="338"/>
      <c r="DY601" s="338"/>
    </row>
    <row r="602" spans="2:129">
      <c r="B602" s="338"/>
      <c r="C602" s="338"/>
      <c r="D602" s="338"/>
      <c r="E602" s="338"/>
      <c r="F602" s="338"/>
      <c r="G602" s="338"/>
      <c r="CH602" s="338"/>
      <c r="CI602" s="338"/>
      <c r="CJ602" s="338"/>
      <c r="CK602" s="338"/>
      <c r="CL602" s="338"/>
      <c r="CM602" s="338"/>
      <c r="CN602" s="338"/>
      <c r="CO602" s="338"/>
      <c r="CP602" s="338"/>
      <c r="CQ602" s="338"/>
      <c r="CR602" s="338"/>
      <c r="CS602" s="338"/>
      <c r="CT602" s="338"/>
      <c r="CU602" s="338"/>
      <c r="CV602" s="338"/>
      <c r="CW602" s="338"/>
      <c r="CX602" s="338"/>
      <c r="CY602" s="338"/>
      <c r="CZ602" s="338"/>
      <c r="DA602" s="338"/>
      <c r="DB602" s="338"/>
      <c r="DC602" s="338"/>
      <c r="DD602" s="338"/>
      <c r="DE602" s="338"/>
      <c r="DF602" s="338"/>
      <c r="DG602" s="338"/>
      <c r="DH602" s="338"/>
      <c r="DI602" s="338"/>
      <c r="DJ602" s="338"/>
      <c r="DK602" s="338"/>
      <c r="DL602" s="338"/>
      <c r="DM602" s="338"/>
      <c r="DN602" s="338"/>
      <c r="DO602" s="338"/>
      <c r="DP602" s="338"/>
      <c r="DQ602" s="338"/>
      <c r="DR602" s="338"/>
      <c r="DS602" s="338"/>
      <c r="DT602" s="338"/>
      <c r="DU602" s="338"/>
      <c r="DV602" s="338"/>
      <c r="DW602" s="338"/>
      <c r="DX602" s="338"/>
      <c r="DY602" s="338"/>
    </row>
    <row r="603" spans="2:129">
      <c r="B603" s="338"/>
      <c r="C603" s="338"/>
      <c r="D603" s="338"/>
      <c r="E603" s="338"/>
      <c r="F603" s="338"/>
      <c r="G603" s="338"/>
      <c r="CH603" s="338"/>
      <c r="CI603" s="338"/>
      <c r="CJ603" s="338"/>
      <c r="CK603" s="338"/>
      <c r="CL603" s="338"/>
      <c r="CM603" s="338"/>
      <c r="CN603" s="338"/>
      <c r="CO603" s="338"/>
      <c r="CP603" s="338"/>
      <c r="CQ603" s="338"/>
      <c r="CR603" s="338"/>
      <c r="CS603" s="338"/>
      <c r="CT603" s="338"/>
      <c r="CU603" s="338"/>
      <c r="CV603" s="338"/>
      <c r="CW603" s="338"/>
      <c r="CX603" s="338"/>
      <c r="CY603" s="338"/>
      <c r="CZ603" s="338"/>
      <c r="DA603" s="338"/>
      <c r="DB603" s="338"/>
      <c r="DC603" s="338"/>
      <c r="DD603" s="338"/>
      <c r="DE603" s="338"/>
      <c r="DF603" s="338"/>
      <c r="DG603" s="338"/>
      <c r="DH603" s="338"/>
      <c r="DI603" s="338"/>
      <c r="DJ603" s="338"/>
      <c r="DK603" s="338"/>
      <c r="DL603" s="338"/>
      <c r="DM603" s="338"/>
      <c r="DN603" s="338"/>
      <c r="DO603" s="338"/>
      <c r="DP603" s="338"/>
      <c r="DQ603" s="338"/>
      <c r="DR603" s="338"/>
      <c r="DS603" s="338"/>
      <c r="DT603" s="338"/>
      <c r="DU603" s="338"/>
      <c r="DV603" s="338"/>
      <c r="DW603" s="338"/>
      <c r="DX603" s="338"/>
      <c r="DY603" s="338"/>
    </row>
    <row r="604" spans="2:129">
      <c r="B604" s="338"/>
      <c r="C604" s="338"/>
      <c r="D604" s="338"/>
      <c r="E604" s="338"/>
      <c r="F604" s="338"/>
      <c r="G604" s="338"/>
      <c r="CH604" s="338"/>
      <c r="CI604" s="338"/>
      <c r="CJ604" s="338"/>
      <c r="CK604" s="338"/>
      <c r="CL604" s="338"/>
      <c r="CM604" s="338"/>
      <c r="CN604" s="338"/>
      <c r="CO604" s="338"/>
      <c r="CP604" s="338"/>
      <c r="CQ604" s="338"/>
      <c r="CR604" s="338"/>
      <c r="CS604" s="338"/>
      <c r="CT604" s="338"/>
      <c r="CU604" s="338"/>
      <c r="CV604" s="338"/>
      <c r="CW604" s="338"/>
      <c r="CX604" s="338"/>
      <c r="CY604" s="338"/>
      <c r="CZ604" s="338"/>
      <c r="DA604" s="338"/>
      <c r="DB604" s="338"/>
      <c r="DC604" s="338"/>
      <c r="DD604" s="338"/>
      <c r="DE604" s="338"/>
      <c r="DF604" s="338"/>
      <c r="DG604" s="338"/>
      <c r="DH604" s="338"/>
      <c r="DI604" s="338"/>
      <c r="DJ604" s="338"/>
      <c r="DK604" s="338"/>
      <c r="DL604" s="338"/>
      <c r="DM604" s="338"/>
      <c r="DN604" s="338"/>
      <c r="DO604" s="338"/>
      <c r="DP604" s="338"/>
      <c r="DQ604" s="338"/>
      <c r="DR604" s="338"/>
      <c r="DS604" s="338"/>
      <c r="DT604" s="338"/>
      <c r="DU604" s="338"/>
      <c r="DV604" s="338"/>
      <c r="DW604" s="338"/>
      <c r="DX604" s="338"/>
      <c r="DY604" s="338"/>
    </row>
    <row r="605" spans="2:129">
      <c r="B605" s="338"/>
      <c r="C605" s="338"/>
      <c r="D605" s="338"/>
      <c r="E605" s="338"/>
      <c r="F605" s="338"/>
      <c r="G605" s="338"/>
      <c r="CH605" s="338"/>
      <c r="CI605" s="338"/>
      <c r="CJ605" s="338"/>
      <c r="CK605" s="338"/>
      <c r="CL605" s="338"/>
      <c r="CM605" s="338"/>
      <c r="CN605" s="338"/>
      <c r="CO605" s="338"/>
      <c r="CP605" s="338"/>
      <c r="CQ605" s="338"/>
      <c r="CR605" s="338"/>
      <c r="CS605" s="338"/>
      <c r="CT605" s="338"/>
      <c r="CU605" s="338"/>
      <c r="CV605" s="338"/>
      <c r="CW605" s="338"/>
      <c r="CX605" s="338"/>
      <c r="CY605" s="338"/>
      <c r="CZ605" s="338"/>
      <c r="DA605" s="338"/>
      <c r="DB605" s="338"/>
      <c r="DC605" s="338"/>
      <c r="DD605" s="338"/>
      <c r="DE605" s="338"/>
      <c r="DF605" s="338"/>
      <c r="DG605" s="338"/>
      <c r="DH605" s="338"/>
      <c r="DI605" s="338"/>
      <c r="DJ605" s="338"/>
      <c r="DK605" s="338"/>
      <c r="DL605" s="338"/>
      <c r="DM605" s="338"/>
      <c r="DN605" s="338"/>
      <c r="DO605" s="338"/>
      <c r="DP605" s="338"/>
      <c r="DQ605" s="338"/>
      <c r="DR605" s="338"/>
      <c r="DS605" s="338"/>
      <c r="DT605" s="338"/>
      <c r="DU605" s="338"/>
      <c r="DV605" s="338"/>
      <c r="DW605" s="338"/>
      <c r="DX605" s="338"/>
      <c r="DY605" s="338"/>
    </row>
    <row r="606" spans="2:129">
      <c r="B606" s="338"/>
      <c r="C606" s="338"/>
      <c r="D606" s="338"/>
      <c r="E606" s="338"/>
      <c r="F606" s="338"/>
      <c r="G606" s="338"/>
      <c r="CH606" s="338"/>
      <c r="CI606" s="338"/>
      <c r="CJ606" s="338"/>
      <c r="CK606" s="338"/>
      <c r="CL606" s="338"/>
      <c r="CM606" s="338"/>
      <c r="CN606" s="338"/>
      <c r="CO606" s="338"/>
      <c r="CP606" s="338"/>
      <c r="CQ606" s="338"/>
      <c r="CR606" s="338"/>
      <c r="CS606" s="338"/>
      <c r="CT606" s="338"/>
      <c r="CU606" s="338"/>
      <c r="CV606" s="338"/>
      <c r="CW606" s="338"/>
      <c r="CX606" s="338"/>
      <c r="CY606" s="338"/>
      <c r="CZ606" s="338"/>
      <c r="DA606" s="338"/>
      <c r="DB606" s="338"/>
      <c r="DC606" s="338"/>
      <c r="DD606" s="338"/>
      <c r="DE606" s="338"/>
      <c r="DF606" s="338"/>
      <c r="DG606" s="338"/>
      <c r="DH606" s="338"/>
      <c r="DI606" s="338"/>
      <c r="DJ606" s="338"/>
      <c r="DK606" s="338"/>
      <c r="DL606" s="338"/>
      <c r="DM606" s="338"/>
      <c r="DN606" s="338"/>
      <c r="DO606" s="338"/>
      <c r="DP606" s="338"/>
      <c r="DQ606" s="338"/>
      <c r="DR606" s="338"/>
      <c r="DS606" s="338"/>
      <c r="DT606" s="338"/>
      <c r="DU606" s="338"/>
      <c r="DV606" s="338"/>
      <c r="DW606" s="338"/>
      <c r="DX606" s="338"/>
      <c r="DY606" s="338"/>
    </row>
    <row r="607" spans="2:129">
      <c r="B607" s="338"/>
      <c r="C607" s="338"/>
      <c r="D607" s="338"/>
      <c r="E607" s="338"/>
      <c r="F607" s="338"/>
      <c r="G607" s="338"/>
      <c r="CH607" s="338"/>
      <c r="CI607" s="338"/>
      <c r="CJ607" s="338"/>
      <c r="CK607" s="338"/>
      <c r="CL607" s="338"/>
      <c r="CM607" s="338"/>
      <c r="CN607" s="338"/>
      <c r="CO607" s="338"/>
      <c r="CP607" s="338"/>
      <c r="CQ607" s="338"/>
      <c r="CR607" s="338"/>
      <c r="CS607" s="338"/>
      <c r="CT607" s="338"/>
      <c r="CU607" s="338"/>
      <c r="CV607" s="338"/>
      <c r="CW607" s="338"/>
      <c r="CX607" s="338"/>
      <c r="CY607" s="338"/>
      <c r="CZ607" s="338"/>
      <c r="DA607" s="338"/>
      <c r="DB607" s="338"/>
      <c r="DC607" s="338"/>
      <c r="DD607" s="338"/>
      <c r="DE607" s="338"/>
      <c r="DF607" s="338"/>
      <c r="DG607" s="338"/>
      <c r="DH607" s="338"/>
      <c r="DI607" s="338"/>
      <c r="DJ607" s="338"/>
      <c r="DK607" s="338"/>
      <c r="DL607" s="338"/>
      <c r="DM607" s="338"/>
      <c r="DN607" s="338"/>
      <c r="DO607" s="338"/>
      <c r="DP607" s="338"/>
      <c r="DQ607" s="338"/>
      <c r="DR607" s="338"/>
      <c r="DS607" s="338"/>
      <c r="DT607" s="338"/>
      <c r="DU607" s="338"/>
      <c r="DV607" s="338"/>
      <c r="DW607" s="338"/>
      <c r="DX607" s="338"/>
      <c r="DY607" s="338"/>
    </row>
    <row r="608" spans="2:129">
      <c r="B608" s="338"/>
      <c r="C608" s="338"/>
      <c r="D608" s="338"/>
      <c r="E608" s="338"/>
      <c r="F608" s="338"/>
      <c r="G608" s="338"/>
      <c r="CH608" s="338"/>
      <c r="CI608" s="338"/>
      <c r="CJ608" s="338"/>
      <c r="CK608" s="338"/>
      <c r="CL608" s="338"/>
      <c r="CM608" s="338"/>
      <c r="CN608" s="338"/>
      <c r="CO608" s="338"/>
      <c r="CP608" s="338"/>
      <c r="CQ608" s="338"/>
      <c r="CR608" s="338"/>
      <c r="CS608" s="338"/>
      <c r="CT608" s="338"/>
      <c r="CU608" s="338"/>
      <c r="CV608" s="338"/>
      <c r="CW608" s="338"/>
      <c r="CX608" s="338"/>
      <c r="CY608" s="338"/>
      <c r="CZ608" s="338"/>
      <c r="DA608" s="338"/>
      <c r="DB608" s="338"/>
      <c r="DC608" s="338"/>
      <c r="DD608" s="338"/>
      <c r="DE608" s="338"/>
      <c r="DF608" s="338"/>
      <c r="DG608" s="338"/>
      <c r="DH608" s="338"/>
      <c r="DI608" s="338"/>
      <c r="DJ608" s="338"/>
      <c r="DK608" s="338"/>
      <c r="DL608" s="338"/>
      <c r="DM608" s="338"/>
      <c r="DN608" s="338"/>
      <c r="DO608" s="338"/>
      <c r="DP608" s="338"/>
      <c r="DQ608" s="338"/>
      <c r="DR608" s="338"/>
      <c r="DS608" s="338"/>
      <c r="DT608" s="338"/>
      <c r="DU608" s="338"/>
      <c r="DV608" s="338"/>
      <c r="DW608" s="338"/>
      <c r="DX608" s="338"/>
      <c r="DY608" s="338"/>
    </row>
    <row r="609" spans="2:129">
      <c r="B609" s="338"/>
      <c r="C609" s="338"/>
      <c r="D609" s="338"/>
      <c r="E609" s="338"/>
      <c r="F609" s="338"/>
      <c r="G609" s="338"/>
      <c r="CH609" s="338"/>
      <c r="CI609" s="338"/>
      <c r="CJ609" s="338"/>
      <c r="CK609" s="338"/>
      <c r="CL609" s="338"/>
      <c r="CM609" s="338"/>
      <c r="CN609" s="338"/>
      <c r="CO609" s="338"/>
      <c r="CP609" s="338"/>
      <c r="CQ609" s="338"/>
      <c r="CR609" s="338"/>
      <c r="CS609" s="338"/>
      <c r="CT609" s="338"/>
      <c r="CU609" s="338"/>
      <c r="CV609" s="338"/>
      <c r="CW609" s="338"/>
      <c r="CX609" s="338"/>
      <c r="CY609" s="338"/>
      <c r="CZ609" s="338"/>
      <c r="DA609" s="338"/>
      <c r="DB609" s="338"/>
      <c r="DC609" s="338"/>
      <c r="DD609" s="338"/>
      <c r="DE609" s="338"/>
      <c r="DF609" s="338"/>
      <c r="DG609" s="338"/>
      <c r="DH609" s="338"/>
      <c r="DI609" s="338"/>
      <c r="DJ609" s="338"/>
      <c r="DK609" s="338"/>
      <c r="DL609" s="338"/>
      <c r="DM609" s="338"/>
      <c r="DN609" s="338"/>
      <c r="DO609" s="338"/>
      <c r="DP609" s="338"/>
      <c r="DQ609" s="338"/>
      <c r="DR609" s="338"/>
      <c r="DS609" s="338"/>
      <c r="DT609" s="338"/>
      <c r="DU609" s="338"/>
      <c r="DV609" s="338"/>
      <c r="DW609" s="338"/>
      <c r="DX609" s="338"/>
      <c r="DY609" s="338"/>
    </row>
    <row r="610" spans="2:129">
      <c r="B610" s="338"/>
      <c r="C610" s="338"/>
      <c r="D610" s="338"/>
      <c r="E610" s="338"/>
      <c r="F610" s="338"/>
      <c r="G610" s="338"/>
      <c r="CH610" s="338"/>
      <c r="CI610" s="338"/>
      <c r="CJ610" s="338"/>
      <c r="CK610" s="338"/>
      <c r="CL610" s="338"/>
      <c r="CM610" s="338"/>
      <c r="CN610" s="338"/>
      <c r="CO610" s="338"/>
      <c r="CP610" s="338"/>
      <c r="CQ610" s="338"/>
      <c r="CR610" s="338"/>
      <c r="CS610" s="338"/>
      <c r="CT610" s="338"/>
      <c r="CU610" s="338"/>
      <c r="CV610" s="338"/>
      <c r="CW610" s="338"/>
      <c r="CX610" s="338"/>
      <c r="CY610" s="338"/>
      <c r="CZ610" s="338"/>
      <c r="DA610" s="338"/>
      <c r="DB610" s="338"/>
      <c r="DC610" s="338"/>
      <c r="DD610" s="338"/>
      <c r="DE610" s="338"/>
      <c r="DF610" s="338"/>
      <c r="DG610" s="338"/>
      <c r="DH610" s="338"/>
      <c r="DI610" s="338"/>
      <c r="DJ610" s="338"/>
      <c r="DK610" s="338"/>
      <c r="DL610" s="338"/>
      <c r="DM610" s="338"/>
      <c r="DN610" s="338"/>
      <c r="DO610" s="338"/>
      <c r="DP610" s="338"/>
      <c r="DQ610" s="338"/>
      <c r="DR610" s="338"/>
      <c r="DS610" s="338"/>
      <c r="DT610" s="338"/>
      <c r="DU610" s="338"/>
      <c r="DV610" s="338"/>
      <c r="DW610" s="338"/>
      <c r="DX610" s="338"/>
      <c r="DY610" s="338"/>
    </row>
    <row r="611" spans="2:129">
      <c r="B611" s="338"/>
      <c r="C611" s="338"/>
      <c r="D611" s="338"/>
      <c r="E611" s="338"/>
      <c r="F611" s="338"/>
      <c r="G611" s="338"/>
      <c r="CH611" s="338"/>
      <c r="CI611" s="338"/>
      <c r="CJ611" s="338"/>
      <c r="CK611" s="338"/>
      <c r="CL611" s="338"/>
      <c r="CM611" s="338"/>
      <c r="CN611" s="338"/>
      <c r="CO611" s="338"/>
      <c r="CP611" s="338"/>
      <c r="CQ611" s="338"/>
      <c r="CR611" s="338"/>
      <c r="CS611" s="338"/>
      <c r="CT611" s="338"/>
      <c r="CU611" s="338"/>
      <c r="CV611" s="338"/>
      <c r="CW611" s="338"/>
      <c r="CX611" s="338"/>
      <c r="CY611" s="338"/>
      <c r="CZ611" s="338"/>
      <c r="DA611" s="338"/>
      <c r="DB611" s="338"/>
      <c r="DC611" s="338"/>
      <c r="DD611" s="338"/>
      <c r="DE611" s="338"/>
      <c r="DF611" s="338"/>
      <c r="DG611" s="338"/>
      <c r="DH611" s="338"/>
      <c r="DI611" s="338"/>
      <c r="DJ611" s="338"/>
      <c r="DK611" s="338"/>
      <c r="DL611" s="338"/>
      <c r="DM611" s="338"/>
      <c r="DN611" s="338"/>
      <c r="DO611" s="338"/>
      <c r="DP611" s="338"/>
      <c r="DQ611" s="338"/>
      <c r="DR611" s="338"/>
      <c r="DS611" s="338"/>
      <c r="DT611" s="338"/>
      <c r="DU611" s="338"/>
      <c r="DV611" s="338"/>
      <c r="DW611" s="338"/>
      <c r="DX611" s="338"/>
      <c r="DY611" s="338"/>
    </row>
    <row r="612" spans="2:129">
      <c r="B612" s="338"/>
      <c r="C612" s="338"/>
      <c r="D612" s="338"/>
      <c r="E612" s="338"/>
      <c r="F612" s="338"/>
      <c r="G612" s="338"/>
      <c r="CH612" s="338"/>
      <c r="CI612" s="338"/>
      <c r="CJ612" s="338"/>
      <c r="CK612" s="338"/>
      <c r="CL612" s="338"/>
      <c r="CM612" s="338"/>
      <c r="CN612" s="338"/>
      <c r="CO612" s="338"/>
      <c r="CP612" s="338"/>
      <c r="CQ612" s="338"/>
      <c r="CR612" s="338"/>
      <c r="CS612" s="338"/>
      <c r="CT612" s="338"/>
      <c r="CU612" s="338"/>
      <c r="CV612" s="338"/>
      <c r="CW612" s="338"/>
      <c r="CX612" s="338"/>
      <c r="CY612" s="338"/>
      <c r="CZ612" s="338"/>
      <c r="DA612" s="338"/>
      <c r="DB612" s="338"/>
      <c r="DC612" s="338"/>
      <c r="DD612" s="338"/>
      <c r="DE612" s="338"/>
      <c r="DF612" s="338"/>
      <c r="DG612" s="338"/>
      <c r="DH612" s="338"/>
      <c r="DI612" s="338"/>
      <c r="DJ612" s="338"/>
      <c r="DK612" s="338"/>
      <c r="DL612" s="338"/>
      <c r="DM612" s="338"/>
      <c r="DN612" s="338"/>
      <c r="DO612" s="338"/>
      <c r="DP612" s="338"/>
      <c r="DQ612" s="338"/>
      <c r="DR612" s="338"/>
      <c r="DS612" s="338"/>
      <c r="DT612" s="338"/>
      <c r="DU612" s="338"/>
      <c r="DV612" s="338"/>
      <c r="DW612" s="338"/>
      <c r="DX612" s="338"/>
      <c r="DY612" s="338"/>
    </row>
    <row r="613" spans="2:129">
      <c r="B613" s="338"/>
      <c r="C613" s="338"/>
      <c r="D613" s="338"/>
      <c r="E613" s="338"/>
      <c r="F613" s="338"/>
      <c r="G613" s="338"/>
      <c r="CH613" s="338"/>
      <c r="CI613" s="338"/>
      <c r="CJ613" s="338"/>
      <c r="CK613" s="338"/>
      <c r="CL613" s="338"/>
      <c r="CM613" s="338"/>
      <c r="CN613" s="338"/>
      <c r="CO613" s="338"/>
      <c r="CP613" s="338"/>
      <c r="CQ613" s="338"/>
      <c r="CR613" s="338"/>
      <c r="CS613" s="338"/>
      <c r="CT613" s="338"/>
      <c r="CU613" s="338"/>
      <c r="CV613" s="338"/>
      <c r="CW613" s="338"/>
      <c r="CX613" s="338"/>
      <c r="CY613" s="338"/>
      <c r="CZ613" s="338"/>
      <c r="DA613" s="338"/>
      <c r="DB613" s="338"/>
      <c r="DC613" s="338"/>
      <c r="DD613" s="338"/>
      <c r="DE613" s="338"/>
      <c r="DF613" s="338"/>
      <c r="DG613" s="338"/>
      <c r="DH613" s="338"/>
      <c r="DI613" s="338"/>
      <c r="DJ613" s="338"/>
      <c r="DK613" s="338"/>
      <c r="DL613" s="338"/>
      <c r="DM613" s="338"/>
      <c r="DN613" s="338"/>
      <c r="DO613" s="338"/>
      <c r="DP613" s="338"/>
      <c r="DQ613" s="338"/>
      <c r="DR613" s="338"/>
      <c r="DS613" s="338"/>
      <c r="DT613" s="338"/>
      <c r="DU613" s="338"/>
      <c r="DV613" s="338"/>
      <c r="DW613" s="338"/>
      <c r="DX613" s="338"/>
      <c r="DY613" s="338"/>
    </row>
    <row r="614" spans="2:129">
      <c r="B614" s="338"/>
      <c r="C614" s="338"/>
      <c r="D614" s="338"/>
      <c r="E614" s="338"/>
      <c r="F614" s="338"/>
      <c r="G614" s="338"/>
      <c r="CH614" s="338"/>
      <c r="CI614" s="338"/>
      <c r="CJ614" s="338"/>
      <c r="CK614" s="338"/>
      <c r="CL614" s="338"/>
      <c r="CM614" s="338"/>
      <c r="CN614" s="338"/>
      <c r="CO614" s="338"/>
      <c r="CP614" s="338"/>
      <c r="CQ614" s="338"/>
      <c r="CR614" s="338"/>
      <c r="CS614" s="338"/>
      <c r="CT614" s="338"/>
      <c r="CU614" s="338"/>
      <c r="CV614" s="338"/>
      <c r="CW614" s="338"/>
      <c r="CX614" s="338"/>
      <c r="CY614" s="338"/>
      <c r="CZ614" s="338"/>
      <c r="DA614" s="338"/>
      <c r="DB614" s="338"/>
      <c r="DC614" s="338"/>
      <c r="DD614" s="338"/>
      <c r="DE614" s="338"/>
      <c r="DF614" s="338"/>
      <c r="DG614" s="338"/>
      <c r="DH614" s="338"/>
      <c r="DI614" s="338"/>
      <c r="DJ614" s="338"/>
      <c r="DK614" s="338"/>
      <c r="DL614" s="338"/>
      <c r="DM614" s="338"/>
      <c r="DN614" s="338"/>
      <c r="DO614" s="338"/>
      <c r="DP614" s="338"/>
      <c r="DQ614" s="338"/>
      <c r="DR614" s="338"/>
      <c r="DS614" s="338"/>
      <c r="DT614" s="338"/>
      <c r="DU614" s="338"/>
      <c r="DV614" s="338"/>
      <c r="DW614" s="338"/>
      <c r="DX614" s="338"/>
      <c r="DY614" s="338"/>
    </row>
    <row r="615" spans="2:129">
      <c r="B615" s="338"/>
      <c r="C615" s="338"/>
      <c r="D615" s="338"/>
      <c r="E615" s="338"/>
      <c r="F615" s="338"/>
      <c r="G615" s="338"/>
      <c r="CH615" s="338"/>
      <c r="CI615" s="338"/>
      <c r="CJ615" s="338"/>
      <c r="CK615" s="338"/>
      <c r="CL615" s="338"/>
      <c r="CM615" s="338"/>
      <c r="CN615" s="338"/>
      <c r="CO615" s="338"/>
      <c r="CP615" s="338"/>
      <c r="CQ615" s="338"/>
      <c r="CR615" s="338"/>
      <c r="CS615" s="338"/>
      <c r="CT615" s="338"/>
      <c r="CU615" s="338"/>
      <c r="CV615" s="338"/>
      <c r="CW615" s="338"/>
      <c r="CX615" s="338"/>
      <c r="CY615" s="338"/>
      <c r="CZ615" s="338"/>
      <c r="DA615" s="338"/>
      <c r="DB615" s="338"/>
      <c r="DC615" s="338"/>
      <c r="DD615" s="338"/>
      <c r="DE615" s="338"/>
      <c r="DF615" s="338"/>
      <c r="DG615" s="338"/>
      <c r="DH615" s="338"/>
      <c r="DI615" s="338"/>
      <c r="DJ615" s="338"/>
      <c r="DK615" s="338"/>
      <c r="DL615" s="338"/>
      <c r="DM615" s="338"/>
      <c r="DN615" s="338"/>
      <c r="DO615" s="338"/>
      <c r="DP615" s="338"/>
      <c r="DQ615" s="338"/>
      <c r="DR615" s="338"/>
      <c r="DS615" s="338"/>
      <c r="DT615" s="338"/>
      <c r="DU615" s="338"/>
      <c r="DV615" s="338"/>
      <c r="DW615" s="338"/>
      <c r="DX615" s="338"/>
      <c r="DY615" s="338"/>
    </row>
    <row r="616" spans="2:129">
      <c r="B616" s="338"/>
      <c r="C616" s="338"/>
      <c r="D616" s="338"/>
      <c r="E616" s="338"/>
      <c r="F616" s="338"/>
      <c r="G616" s="338"/>
      <c r="CH616" s="338"/>
      <c r="CI616" s="338"/>
      <c r="CJ616" s="338"/>
      <c r="CK616" s="338"/>
      <c r="CL616" s="338"/>
      <c r="CM616" s="338"/>
      <c r="CN616" s="338"/>
      <c r="CO616" s="338"/>
      <c r="CP616" s="338"/>
      <c r="CQ616" s="338"/>
      <c r="CR616" s="338"/>
      <c r="CS616" s="338"/>
      <c r="CT616" s="338"/>
      <c r="CU616" s="338"/>
      <c r="CV616" s="338"/>
      <c r="CW616" s="338"/>
      <c r="CX616" s="338"/>
      <c r="CY616" s="338"/>
      <c r="CZ616" s="338"/>
      <c r="DA616" s="338"/>
      <c r="DB616" s="338"/>
      <c r="DC616" s="338"/>
      <c r="DD616" s="338"/>
      <c r="DE616" s="338"/>
      <c r="DF616" s="338"/>
      <c r="DG616" s="338"/>
      <c r="DH616" s="338"/>
      <c r="DI616" s="338"/>
      <c r="DJ616" s="338"/>
      <c r="DK616" s="338"/>
      <c r="DL616" s="338"/>
      <c r="DM616" s="338"/>
      <c r="DN616" s="338"/>
      <c r="DO616" s="338"/>
      <c r="DP616" s="338"/>
      <c r="DQ616" s="338"/>
      <c r="DR616" s="338"/>
      <c r="DS616" s="338"/>
      <c r="DT616" s="338"/>
      <c r="DU616" s="338"/>
      <c r="DV616" s="338"/>
      <c r="DW616" s="338"/>
      <c r="DX616" s="338"/>
      <c r="DY616" s="338"/>
    </row>
    <row r="617" spans="2:129">
      <c r="B617" s="338"/>
      <c r="C617" s="338"/>
      <c r="D617" s="338"/>
      <c r="E617" s="338"/>
      <c r="F617" s="338"/>
      <c r="G617" s="338"/>
      <c r="CH617" s="338"/>
      <c r="CI617" s="338"/>
      <c r="CJ617" s="338"/>
      <c r="CK617" s="338"/>
      <c r="CL617" s="338"/>
      <c r="CM617" s="338"/>
      <c r="CN617" s="338"/>
      <c r="CO617" s="338"/>
      <c r="CP617" s="338"/>
      <c r="CQ617" s="338"/>
      <c r="CR617" s="338"/>
      <c r="CS617" s="338"/>
      <c r="CT617" s="338"/>
      <c r="CU617" s="338"/>
      <c r="CV617" s="338"/>
      <c r="CW617" s="338"/>
      <c r="CX617" s="338"/>
      <c r="CY617" s="338"/>
      <c r="CZ617" s="338"/>
      <c r="DA617" s="338"/>
      <c r="DB617" s="338"/>
      <c r="DC617" s="338"/>
      <c r="DD617" s="338"/>
      <c r="DE617" s="338"/>
      <c r="DF617" s="338"/>
      <c r="DG617" s="338"/>
      <c r="DH617" s="338"/>
      <c r="DI617" s="338"/>
      <c r="DJ617" s="338"/>
      <c r="DK617" s="338"/>
      <c r="DL617" s="338"/>
      <c r="DM617" s="338"/>
      <c r="DN617" s="338"/>
      <c r="DO617" s="338"/>
      <c r="DP617" s="338"/>
      <c r="DQ617" s="338"/>
      <c r="DR617" s="338"/>
      <c r="DS617" s="338"/>
      <c r="DT617" s="338"/>
      <c r="DU617" s="338"/>
      <c r="DV617" s="338"/>
      <c r="DW617" s="338"/>
      <c r="DX617" s="338"/>
      <c r="DY617" s="338"/>
    </row>
    <row r="618" spans="2:129">
      <c r="B618" s="338"/>
      <c r="C618" s="338"/>
      <c r="D618" s="338"/>
      <c r="E618" s="338"/>
      <c r="F618" s="338"/>
      <c r="G618" s="338"/>
      <c r="CH618" s="338"/>
      <c r="CI618" s="338"/>
      <c r="CJ618" s="338"/>
      <c r="CK618" s="338"/>
      <c r="CL618" s="338"/>
      <c r="CM618" s="338"/>
      <c r="CN618" s="338"/>
      <c r="CO618" s="338"/>
      <c r="CP618" s="338"/>
      <c r="CQ618" s="338"/>
      <c r="CR618" s="338"/>
      <c r="CS618" s="338"/>
      <c r="CT618" s="338"/>
      <c r="CU618" s="338"/>
      <c r="CV618" s="338"/>
      <c r="CW618" s="338"/>
      <c r="CX618" s="338"/>
      <c r="CY618" s="338"/>
      <c r="CZ618" s="338"/>
      <c r="DA618" s="338"/>
      <c r="DB618" s="338"/>
      <c r="DC618" s="338"/>
      <c r="DD618" s="338"/>
      <c r="DE618" s="338"/>
      <c r="DF618" s="338"/>
      <c r="DG618" s="338"/>
      <c r="DH618" s="338"/>
      <c r="DI618" s="338"/>
      <c r="DJ618" s="338"/>
      <c r="DK618" s="338"/>
      <c r="DL618" s="338"/>
      <c r="DM618" s="338"/>
      <c r="DN618" s="338"/>
      <c r="DO618" s="338"/>
      <c r="DP618" s="338"/>
      <c r="DQ618" s="338"/>
      <c r="DR618" s="338"/>
      <c r="DS618" s="338"/>
      <c r="DT618" s="338"/>
      <c r="DU618" s="338"/>
      <c r="DV618" s="338"/>
      <c r="DW618" s="338"/>
      <c r="DX618" s="338"/>
      <c r="DY618" s="338"/>
    </row>
    <row r="619" spans="2:129">
      <c r="B619" s="338"/>
      <c r="C619" s="338"/>
      <c r="D619" s="338"/>
      <c r="E619" s="338"/>
      <c r="F619" s="338"/>
      <c r="G619" s="338"/>
      <c r="CH619" s="338"/>
      <c r="CI619" s="338"/>
      <c r="CJ619" s="338"/>
      <c r="CK619" s="338"/>
      <c r="CL619" s="338"/>
      <c r="CM619" s="338"/>
      <c r="CN619" s="338"/>
      <c r="CO619" s="338"/>
      <c r="CP619" s="338"/>
      <c r="CQ619" s="338"/>
      <c r="CR619" s="338"/>
      <c r="CS619" s="338"/>
      <c r="CT619" s="338"/>
      <c r="CU619" s="338"/>
      <c r="CV619" s="338"/>
      <c r="CW619" s="338"/>
      <c r="CX619" s="338"/>
      <c r="CY619" s="338"/>
      <c r="CZ619" s="338"/>
      <c r="DA619" s="338"/>
      <c r="DB619" s="338"/>
      <c r="DC619" s="338"/>
      <c r="DD619" s="338"/>
      <c r="DE619" s="338"/>
      <c r="DF619" s="338"/>
      <c r="DG619" s="338"/>
      <c r="DH619" s="338"/>
      <c r="DI619" s="338"/>
      <c r="DJ619" s="338"/>
      <c r="DK619" s="338"/>
      <c r="DL619" s="338"/>
      <c r="DM619" s="338"/>
      <c r="DN619" s="338"/>
      <c r="DO619" s="338"/>
      <c r="DP619" s="338"/>
      <c r="DQ619" s="338"/>
      <c r="DR619" s="338"/>
      <c r="DS619" s="338"/>
      <c r="DT619" s="338"/>
      <c r="DU619" s="338"/>
      <c r="DV619" s="338"/>
      <c r="DW619" s="338"/>
      <c r="DX619" s="338"/>
      <c r="DY619" s="338"/>
    </row>
    <row r="620" spans="2:129">
      <c r="B620" s="338"/>
      <c r="C620" s="338"/>
      <c r="D620" s="338"/>
      <c r="E620" s="338"/>
      <c r="F620" s="338"/>
      <c r="G620" s="338"/>
      <c r="CH620" s="338"/>
      <c r="CI620" s="338"/>
      <c r="CJ620" s="338"/>
      <c r="CK620" s="338"/>
      <c r="CL620" s="338"/>
      <c r="CM620" s="338"/>
      <c r="CN620" s="338"/>
      <c r="CO620" s="338"/>
      <c r="CP620" s="338"/>
      <c r="CQ620" s="338"/>
      <c r="CR620" s="338"/>
      <c r="CS620" s="338"/>
      <c r="CT620" s="338"/>
      <c r="CU620" s="338"/>
      <c r="CV620" s="338"/>
      <c r="CW620" s="338"/>
      <c r="CX620" s="338"/>
      <c r="CY620" s="338"/>
      <c r="CZ620" s="338"/>
      <c r="DA620" s="338"/>
      <c r="DB620" s="338"/>
      <c r="DC620" s="338"/>
      <c r="DD620" s="338"/>
      <c r="DE620" s="338"/>
      <c r="DF620" s="338"/>
      <c r="DG620" s="338"/>
      <c r="DH620" s="338"/>
      <c r="DI620" s="338"/>
      <c r="DJ620" s="338"/>
      <c r="DK620" s="338"/>
      <c r="DL620" s="338"/>
      <c r="DM620" s="338"/>
      <c r="DN620" s="338"/>
      <c r="DO620" s="338"/>
      <c r="DP620" s="338"/>
      <c r="DQ620" s="338"/>
      <c r="DR620" s="338"/>
      <c r="DS620" s="338"/>
      <c r="DT620" s="338"/>
      <c r="DU620" s="338"/>
      <c r="DV620" s="338"/>
      <c r="DW620" s="338"/>
      <c r="DX620" s="338"/>
      <c r="DY620" s="338"/>
    </row>
    <row r="621" spans="2:129">
      <c r="B621" s="338"/>
      <c r="C621" s="338"/>
      <c r="D621" s="338"/>
      <c r="E621" s="338"/>
      <c r="F621" s="338"/>
      <c r="G621" s="338"/>
      <c r="CH621" s="338"/>
      <c r="CI621" s="338"/>
      <c r="CJ621" s="338"/>
      <c r="CK621" s="338"/>
      <c r="CL621" s="338"/>
      <c r="CM621" s="338"/>
      <c r="CN621" s="338"/>
      <c r="CO621" s="338"/>
      <c r="CP621" s="338"/>
      <c r="CQ621" s="338"/>
      <c r="CR621" s="338"/>
      <c r="CS621" s="338"/>
      <c r="CT621" s="338"/>
      <c r="CU621" s="338"/>
      <c r="CV621" s="338"/>
      <c r="CW621" s="338"/>
      <c r="CX621" s="338"/>
      <c r="CY621" s="338"/>
      <c r="CZ621" s="338"/>
      <c r="DA621" s="338"/>
      <c r="DB621" s="338"/>
      <c r="DC621" s="338"/>
      <c r="DD621" s="338"/>
      <c r="DE621" s="338"/>
      <c r="DF621" s="338"/>
      <c r="DG621" s="338"/>
      <c r="DH621" s="338"/>
      <c r="DI621" s="338"/>
      <c r="DJ621" s="338"/>
      <c r="DK621" s="338"/>
      <c r="DL621" s="338"/>
      <c r="DM621" s="338"/>
      <c r="DN621" s="338"/>
      <c r="DO621" s="338"/>
      <c r="DP621" s="338"/>
      <c r="DQ621" s="338"/>
      <c r="DR621" s="338"/>
      <c r="DS621" s="338"/>
      <c r="DT621" s="338"/>
      <c r="DU621" s="338"/>
      <c r="DV621" s="338"/>
      <c r="DW621" s="338"/>
      <c r="DX621" s="338"/>
      <c r="DY621" s="338"/>
    </row>
    <row r="622" spans="2:129">
      <c r="B622" s="338"/>
      <c r="C622" s="338"/>
      <c r="D622" s="338"/>
      <c r="E622" s="338"/>
      <c r="F622" s="338"/>
      <c r="G622" s="338"/>
      <c r="CH622" s="338"/>
      <c r="CI622" s="338"/>
      <c r="CJ622" s="338"/>
      <c r="CK622" s="338"/>
      <c r="CL622" s="338"/>
      <c r="CM622" s="338"/>
      <c r="CN622" s="338"/>
      <c r="CO622" s="338"/>
      <c r="CP622" s="338"/>
      <c r="CQ622" s="338"/>
      <c r="CR622" s="338"/>
      <c r="CS622" s="338"/>
      <c r="CT622" s="338"/>
      <c r="CU622" s="338"/>
      <c r="CV622" s="338"/>
      <c r="CW622" s="338"/>
      <c r="CX622" s="338"/>
      <c r="CY622" s="338"/>
      <c r="CZ622" s="338"/>
      <c r="DA622" s="338"/>
      <c r="DB622" s="338"/>
      <c r="DC622" s="338"/>
      <c r="DD622" s="338"/>
      <c r="DE622" s="338"/>
      <c r="DF622" s="338"/>
      <c r="DG622" s="338"/>
      <c r="DH622" s="338"/>
      <c r="DI622" s="338"/>
      <c r="DJ622" s="338"/>
      <c r="DK622" s="338"/>
      <c r="DL622" s="338"/>
      <c r="DM622" s="338"/>
      <c r="DN622" s="338"/>
      <c r="DO622" s="338"/>
      <c r="DP622" s="338"/>
      <c r="DQ622" s="338"/>
      <c r="DR622" s="338"/>
      <c r="DS622" s="338"/>
      <c r="DT622" s="338"/>
      <c r="DU622" s="338"/>
      <c r="DV622" s="338"/>
      <c r="DW622" s="338"/>
      <c r="DX622" s="338"/>
      <c r="DY622" s="338"/>
    </row>
    <row r="623" spans="2:129">
      <c r="B623" s="338"/>
      <c r="C623" s="338"/>
      <c r="D623" s="338"/>
      <c r="E623" s="338"/>
      <c r="F623" s="338"/>
      <c r="G623" s="338"/>
      <c r="CH623" s="338"/>
      <c r="CI623" s="338"/>
      <c r="CJ623" s="338"/>
      <c r="CK623" s="338"/>
      <c r="CL623" s="338"/>
      <c r="CM623" s="338"/>
      <c r="CN623" s="338"/>
      <c r="CO623" s="338"/>
      <c r="CP623" s="338"/>
      <c r="CQ623" s="338"/>
      <c r="CR623" s="338"/>
      <c r="CS623" s="338"/>
      <c r="CT623" s="338"/>
      <c r="CU623" s="338"/>
      <c r="CV623" s="338"/>
      <c r="CW623" s="338"/>
      <c r="CX623" s="338"/>
      <c r="CY623" s="338"/>
      <c r="CZ623" s="338"/>
      <c r="DA623" s="338"/>
      <c r="DB623" s="338"/>
      <c r="DC623" s="338"/>
      <c r="DD623" s="338"/>
      <c r="DE623" s="338"/>
      <c r="DF623" s="338"/>
      <c r="DG623" s="338"/>
      <c r="DH623" s="338"/>
      <c r="DI623" s="338"/>
      <c r="DJ623" s="338"/>
      <c r="DK623" s="338"/>
      <c r="DL623" s="338"/>
      <c r="DM623" s="338"/>
      <c r="DN623" s="338"/>
      <c r="DO623" s="338"/>
      <c r="DP623" s="338"/>
      <c r="DQ623" s="338"/>
      <c r="DR623" s="338"/>
      <c r="DS623" s="338"/>
      <c r="DT623" s="338"/>
      <c r="DU623" s="338"/>
      <c r="DV623" s="338"/>
      <c r="DW623" s="338"/>
      <c r="DX623" s="338"/>
      <c r="DY623" s="338"/>
    </row>
    <row r="624" spans="2:129">
      <c r="B624" s="338"/>
      <c r="C624" s="338"/>
      <c r="D624" s="338"/>
      <c r="E624" s="338"/>
      <c r="F624" s="338"/>
      <c r="G624" s="338"/>
      <c r="CH624" s="338"/>
      <c r="CI624" s="338"/>
      <c r="CJ624" s="338"/>
      <c r="CK624" s="338"/>
      <c r="CL624" s="338"/>
      <c r="CM624" s="338"/>
      <c r="CN624" s="338"/>
      <c r="CO624" s="338"/>
      <c r="CP624" s="338"/>
      <c r="CQ624" s="338"/>
      <c r="CR624" s="338"/>
      <c r="CS624" s="338"/>
      <c r="CT624" s="338"/>
      <c r="CU624" s="338"/>
      <c r="CV624" s="338"/>
      <c r="CW624" s="338"/>
      <c r="CX624" s="338"/>
      <c r="CY624" s="338"/>
      <c r="CZ624" s="338"/>
      <c r="DA624" s="338"/>
      <c r="DB624" s="338"/>
      <c r="DC624" s="338"/>
      <c r="DD624" s="338"/>
      <c r="DE624" s="338"/>
      <c r="DF624" s="338"/>
      <c r="DG624" s="338"/>
      <c r="DH624" s="338"/>
      <c r="DI624" s="338"/>
      <c r="DJ624" s="338"/>
      <c r="DK624" s="338"/>
      <c r="DL624" s="338"/>
      <c r="DM624" s="338"/>
      <c r="DN624" s="338"/>
      <c r="DO624" s="338"/>
      <c r="DP624" s="338"/>
      <c r="DQ624" s="338"/>
      <c r="DR624" s="338"/>
      <c r="DS624" s="338"/>
      <c r="DT624" s="338"/>
      <c r="DU624" s="338"/>
      <c r="DV624" s="338"/>
      <c r="DW624" s="338"/>
      <c r="DX624" s="338"/>
      <c r="DY624" s="338"/>
    </row>
    <row r="625" spans="2:129">
      <c r="B625" s="338"/>
      <c r="C625" s="338"/>
      <c r="D625" s="338"/>
      <c r="E625" s="338"/>
      <c r="F625" s="338"/>
      <c r="G625" s="338"/>
      <c r="CH625" s="338"/>
      <c r="CI625" s="338"/>
      <c r="CJ625" s="338"/>
      <c r="CK625" s="338"/>
      <c r="CL625" s="338"/>
      <c r="CM625" s="338"/>
      <c r="CN625" s="338"/>
      <c r="CO625" s="338"/>
      <c r="CP625" s="338"/>
      <c r="CQ625" s="338"/>
      <c r="CR625" s="338"/>
      <c r="CS625" s="338"/>
      <c r="CT625" s="338"/>
      <c r="CU625" s="338"/>
      <c r="CV625" s="338"/>
      <c r="CW625" s="338"/>
      <c r="CX625" s="338"/>
      <c r="CY625" s="338"/>
      <c r="CZ625" s="338"/>
      <c r="DA625" s="338"/>
      <c r="DB625" s="338"/>
      <c r="DC625" s="338"/>
      <c r="DD625" s="338"/>
      <c r="DE625" s="338"/>
      <c r="DF625" s="338"/>
      <c r="DG625" s="338"/>
      <c r="DH625" s="338"/>
      <c r="DI625" s="338"/>
      <c r="DJ625" s="338"/>
      <c r="DK625" s="338"/>
      <c r="DL625" s="338"/>
      <c r="DM625" s="338"/>
      <c r="DN625" s="338"/>
      <c r="DO625" s="338"/>
      <c r="DP625" s="338"/>
      <c r="DQ625" s="338"/>
      <c r="DR625" s="338"/>
      <c r="DS625" s="338"/>
      <c r="DT625" s="338"/>
      <c r="DU625" s="338"/>
      <c r="DV625" s="338"/>
      <c r="DW625" s="338"/>
      <c r="DX625" s="338"/>
      <c r="DY625" s="338"/>
    </row>
    <row r="626" spans="2:129">
      <c r="B626" s="338"/>
      <c r="C626" s="338"/>
      <c r="D626" s="338"/>
      <c r="E626" s="338"/>
      <c r="F626" s="338"/>
      <c r="G626" s="338"/>
      <c r="CH626" s="338"/>
      <c r="CI626" s="338"/>
      <c r="CJ626" s="338"/>
      <c r="CK626" s="338"/>
      <c r="CL626" s="338"/>
      <c r="CM626" s="338"/>
      <c r="CN626" s="338"/>
      <c r="CO626" s="338"/>
      <c r="CP626" s="338"/>
      <c r="CQ626" s="338"/>
      <c r="CR626" s="338"/>
      <c r="CS626" s="338"/>
      <c r="CT626" s="338"/>
      <c r="CU626" s="338"/>
      <c r="CV626" s="338"/>
      <c r="CW626" s="338"/>
      <c r="CX626" s="338"/>
      <c r="CY626" s="338"/>
      <c r="CZ626" s="338"/>
      <c r="DA626" s="338"/>
      <c r="DB626" s="338"/>
      <c r="DC626" s="338"/>
      <c r="DD626" s="338"/>
      <c r="DE626" s="338"/>
      <c r="DF626" s="338"/>
      <c r="DG626" s="338"/>
      <c r="DH626" s="338"/>
      <c r="DI626" s="338"/>
      <c r="DJ626" s="338"/>
      <c r="DK626" s="338"/>
      <c r="DL626" s="338"/>
      <c r="DM626" s="338"/>
      <c r="DN626" s="338"/>
      <c r="DO626" s="338"/>
      <c r="DP626" s="338"/>
      <c r="DQ626" s="338"/>
      <c r="DR626" s="338"/>
      <c r="DS626" s="338"/>
      <c r="DT626" s="338"/>
      <c r="DU626" s="338"/>
      <c r="DV626" s="338"/>
      <c r="DW626" s="338"/>
      <c r="DX626" s="338"/>
      <c r="DY626" s="338"/>
    </row>
    <row r="627" spans="2:129">
      <c r="B627" s="338"/>
      <c r="C627" s="338"/>
      <c r="D627" s="338"/>
      <c r="E627" s="338"/>
      <c r="F627" s="338"/>
      <c r="G627" s="338"/>
      <c r="CH627" s="338"/>
      <c r="CI627" s="338"/>
      <c r="CJ627" s="338"/>
      <c r="CK627" s="338"/>
      <c r="CL627" s="338"/>
      <c r="CM627" s="338"/>
      <c r="CN627" s="338"/>
      <c r="CO627" s="338"/>
      <c r="CP627" s="338"/>
      <c r="CQ627" s="338"/>
      <c r="CR627" s="338"/>
      <c r="CS627" s="338"/>
      <c r="CT627" s="338"/>
      <c r="CU627" s="338"/>
      <c r="CV627" s="338"/>
      <c r="CW627" s="338"/>
      <c r="CX627" s="338"/>
      <c r="CY627" s="338"/>
      <c r="CZ627" s="338"/>
      <c r="DA627" s="338"/>
      <c r="DB627" s="338"/>
      <c r="DC627" s="338"/>
      <c r="DD627" s="338"/>
      <c r="DE627" s="338"/>
      <c r="DF627" s="338"/>
      <c r="DG627" s="338"/>
      <c r="DH627" s="338"/>
      <c r="DI627" s="338"/>
      <c r="DJ627" s="338"/>
      <c r="DK627" s="338"/>
      <c r="DL627" s="338"/>
      <c r="DM627" s="338"/>
      <c r="DN627" s="338"/>
      <c r="DO627" s="338"/>
      <c r="DP627" s="338"/>
      <c r="DQ627" s="338"/>
      <c r="DR627" s="338"/>
      <c r="DS627" s="338"/>
      <c r="DT627" s="338"/>
      <c r="DU627" s="338"/>
      <c r="DV627" s="338"/>
      <c r="DW627" s="338"/>
      <c r="DX627" s="338"/>
      <c r="DY627" s="338"/>
    </row>
    <row r="628" spans="2:129">
      <c r="B628" s="338"/>
      <c r="C628" s="338"/>
      <c r="D628" s="338"/>
      <c r="E628" s="338"/>
      <c r="F628" s="338"/>
      <c r="G628" s="338"/>
      <c r="CH628" s="338"/>
      <c r="CI628" s="338"/>
      <c r="CJ628" s="338"/>
      <c r="CK628" s="338"/>
      <c r="CL628" s="338"/>
      <c r="CM628" s="338"/>
      <c r="CN628" s="338"/>
      <c r="CO628" s="338"/>
      <c r="CP628" s="338"/>
      <c r="CQ628" s="338"/>
      <c r="CR628" s="338"/>
      <c r="CS628" s="338"/>
      <c r="CT628" s="338"/>
      <c r="CU628" s="338"/>
      <c r="CV628" s="338"/>
      <c r="CW628" s="338"/>
      <c r="CX628" s="338"/>
      <c r="CY628" s="338"/>
      <c r="CZ628" s="338"/>
      <c r="DA628" s="338"/>
      <c r="DB628" s="338"/>
      <c r="DC628" s="338"/>
      <c r="DD628" s="338"/>
      <c r="DE628" s="338"/>
      <c r="DF628" s="338"/>
      <c r="DG628" s="338"/>
      <c r="DH628" s="338"/>
      <c r="DI628" s="338"/>
      <c r="DJ628" s="338"/>
      <c r="DK628" s="338"/>
      <c r="DL628" s="338"/>
      <c r="DM628" s="338"/>
      <c r="DN628" s="338"/>
      <c r="DO628" s="338"/>
      <c r="DP628" s="338"/>
      <c r="DQ628" s="338"/>
      <c r="DR628" s="338"/>
      <c r="DS628" s="338"/>
      <c r="DT628" s="338"/>
      <c r="DU628" s="338"/>
      <c r="DV628" s="338"/>
      <c r="DW628" s="338"/>
      <c r="DX628" s="338"/>
      <c r="DY628" s="338"/>
    </row>
    <row r="629" spans="2:129">
      <c r="B629" s="338"/>
      <c r="C629" s="338"/>
      <c r="D629" s="338"/>
      <c r="E629" s="338"/>
      <c r="F629" s="338"/>
      <c r="G629" s="338"/>
      <c r="CH629" s="338"/>
      <c r="CI629" s="338"/>
      <c r="CJ629" s="338"/>
      <c r="CK629" s="338"/>
      <c r="CL629" s="338"/>
      <c r="CM629" s="338"/>
      <c r="CN629" s="338"/>
      <c r="CO629" s="338"/>
      <c r="CP629" s="338"/>
      <c r="CQ629" s="338"/>
      <c r="CR629" s="338"/>
      <c r="CS629" s="338"/>
      <c r="CT629" s="338"/>
      <c r="CU629" s="338"/>
      <c r="CV629" s="338"/>
      <c r="CW629" s="338"/>
      <c r="CX629" s="338"/>
      <c r="CY629" s="338"/>
      <c r="CZ629" s="338"/>
      <c r="DA629" s="338"/>
      <c r="DB629" s="338"/>
      <c r="DC629" s="338"/>
      <c r="DD629" s="338"/>
      <c r="DE629" s="338"/>
      <c r="DF629" s="338"/>
      <c r="DG629" s="338"/>
      <c r="DH629" s="338"/>
      <c r="DI629" s="338"/>
      <c r="DJ629" s="338"/>
      <c r="DK629" s="338"/>
      <c r="DL629" s="338"/>
      <c r="DM629" s="338"/>
      <c r="DN629" s="338"/>
      <c r="DO629" s="338"/>
      <c r="DP629" s="338"/>
      <c r="DQ629" s="338"/>
      <c r="DR629" s="338"/>
      <c r="DS629" s="338"/>
      <c r="DT629" s="338"/>
      <c r="DU629" s="338"/>
      <c r="DV629" s="338"/>
      <c r="DW629" s="338"/>
      <c r="DX629" s="338"/>
      <c r="DY629" s="338"/>
    </row>
    <row r="630" spans="2:129">
      <c r="B630" s="338"/>
      <c r="C630" s="338"/>
      <c r="D630" s="338"/>
      <c r="E630" s="338"/>
      <c r="F630" s="338"/>
      <c r="G630" s="338"/>
      <c r="CH630" s="338"/>
      <c r="CI630" s="338"/>
      <c r="CJ630" s="338"/>
      <c r="CK630" s="338"/>
      <c r="CL630" s="338"/>
      <c r="CM630" s="338"/>
      <c r="CN630" s="338"/>
      <c r="CO630" s="338"/>
      <c r="CP630" s="338"/>
      <c r="CQ630" s="338"/>
      <c r="CR630" s="338"/>
      <c r="CS630" s="338"/>
      <c r="CT630" s="338"/>
      <c r="CU630" s="338"/>
      <c r="CV630" s="338"/>
      <c r="CW630" s="338"/>
      <c r="CX630" s="338"/>
      <c r="CY630" s="338"/>
      <c r="CZ630" s="338"/>
      <c r="DA630" s="338"/>
      <c r="DB630" s="338"/>
      <c r="DC630" s="338"/>
      <c r="DD630" s="338"/>
      <c r="DE630" s="338"/>
      <c r="DF630" s="338"/>
      <c r="DG630" s="338"/>
      <c r="DH630" s="338"/>
      <c r="DI630" s="338"/>
      <c r="DJ630" s="338"/>
      <c r="DK630" s="338"/>
      <c r="DL630" s="338"/>
      <c r="DM630" s="338"/>
      <c r="DN630" s="338"/>
      <c r="DO630" s="338"/>
      <c r="DP630" s="338"/>
      <c r="DQ630" s="338"/>
      <c r="DR630" s="338"/>
      <c r="DS630" s="338"/>
      <c r="DT630" s="338"/>
      <c r="DU630" s="338"/>
      <c r="DV630" s="338"/>
      <c r="DW630" s="338"/>
      <c r="DX630" s="338"/>
      <c r="DY630" s="338"/>
    </row>
    <row r="631" spans="2:129">
      <c r="B631" s="338"/>
      <c r="C631" s="338"/>
      <c r="D631" s="338"/>
      <c r="E631" s="338"/>
      <c r="F631" s="338"/>
      <c r="G631" s="338"/>
      <c r="CH631" s="338"/>
      <c r="CI631" s="338"/>
      <c r="CJ631" s="338"/>
      <c r="CK631" s="338"/>
      <c r="CL631" s="338"/>
      <c r="CM631" s="338"/>
      <c r="CN631" s="338"/>
      <c r="CO631" s="338"/>
      <c r="CP631" s="338"/>
      <c r="CQ631" s="338"/>
      <c r="CR631" s="338"/>
      <c r="CS631" s="338"/>
      <c r="CT631" s="338"/>
      <c r="CU631" s="338"/>
      <c r="CV631" s="338"/>
      <c r="CW631" s="338"/>
      <c r="CX631" s="338"/>
      <c r="CY631" s="338"/>
      <c r="CZ631" s="338"/>
      <c r="DA631" s="338"/>
      <c r="DB631" s="338"/>
      <c r="DC631" s="338"/>
      <c r="DD631" s="338"/>
      <c r="DE631" s="338"/>
      <c r="DF631" s="338"/>
      <c r="DG631" s="338"/>
      <c r="DH631" s="338"/>
      <c r="DI631" s="338"/>
      <c r="DJ631" s="338"/>
      <c r="DK631" s="338"/>
      <c r="DL631" s="338"/>
      <c r="DM631" s="338"/>
      <c r="DN631" s="338"/>
      <c r="DO631" s="338"/>
      <c r="DP631" s="338"/>
      <c r="DQ631" s="338"/>
      <c r="DR631" s="338"/>
      <c r="DS631" s="338"/>
      <c r="DT631" s="338"/>
      <c r="DU631" s="338"/>
      <c r="DV631" s="338"/>
      <c r="DW631" s="338"/>
      <c r="DX631" s="338"/>
      <c r="DY631" s="338"/>
    </row>
    <row r="632" spans="2:129">
      <c r="B632" s="338"/>
      <c r="C632" s="338"/>
      <c r="D632" s="338"/>
      <c r="E632" s="338"/>
      <c r="F632" s="338"/>
      <c r="G632" s="338"/>
      <c r="CH632" s="338"/>
      <c r="CI632" s="338"/>
      <c r="CJ632" s="338"/>
      <c r="CK632" s="338"/>
      <c r="CL632" s="338"/>
      <c r="CM632" s="338"/>
      <c r="CN632" s="338"/>
      <c r="CO632" s="338"/>
      <c r="CP632" s="338"/>
      <c r="CQ632" s="338"/>
      <c r="CR632" s="338"/>
      <c r="CS632" s="338"/>
      <c r="CT632" s="338"/>
      <c r="CU632" s="338"/>
      <c r="CV632" s="338"/>
      <c r="CW632" s="338"/>
      <c r="CX632" s="338"/>
      <c r="CY632" s="338"/>
      <c r="CZ632" s="338"/>
      <c r="DA632" s="338"/>
      <c r="DB632" s="338"/>
      <c r="DC632" s="338"/>
      <c r="DD632" s="338"/>
      <c r="DE632" s="338"/>
      <c r="DF632" s="338"/>
      <c r="DG632" s="338"/>
      <c r="DH632" s="338"/>
      <c r="DI632" s="338"/>
      <c r="DJ632" s="338"/>
      <c r="DK632" s="338"/>
      <c r="DL632" s="338"/>
      <c r="DM632" s="338"/>
      <c r="DN632" s="338"/>
      <c r="DO632" s="338"/>
      <c r="DP632" s="338"/>
      <c r="DQ632" s="338"/>
      <c r="DR632" s="338"/>
      <c r="DS632" s="338"/>
      <c r="DT632" s="338"/>
      <c r="DU632" s="338"/>
      <c r="DV632" s="338"/>
      <c r="DW632" s="338"/>
      <c r="DX632" s="338"/>
      <c r="DY632" s="338"/>
    </row>
    <row r="633" spans="2:129">
      <c r="B633" s="338"/>
      <c r="C633" s="338"/>
      <c r="D633" s="338"/>
      <c r="E633" s="338"/>
      <c r="F633" s="338"/>
      <c r="G633" s="338"/>
      <c r="CH633" s="338"/>
      <c r="CI633" s="338"/>
      <c r="CJ633" s="338"/>
      <c r="CK633" s="338"/>
      <c r="CL633" s="338"/>
      <c r="CM633" s="338"/>
      <c r="CN633" s="338"/>
      <c r="CO633" s="338"/>
      <c r="CP633" s="338"/>
      <c r="CQ633" s="338"/>
      <c r="CR633" s="338"/>
      <c r="CS633" s="338"/>
      <c r="CT633" s="338"/>
      <c r="CU633" s="338"/>
      <c r="CV633" s="338"/>
      <c r="CW633" s="338"/>
      <c r="CX633" s="338"/>
      <c r="CY633" s="338"/>
      <c r="CZ633" s="338"/>
      <c r="DA633" s="338"/>
      <c r="DB633" s="338"/>
      <c r="DC633" s="338"/>
      <c r="DD633" s="338"/>
      <c r="DE633" s="338"/>
      <c r="DF633" s="338"/>
      <c r="DG633" s="338"/>
      <c r="DH633" s="338"/>
      <c r="DI633" s="338"/>
      <c r="DJ633" s="338"/>
      <c r="DK633" s="338"/>
      <c r="DL633" s="338"/>
      <c r="DM633" s="338"/>
      <c r="DN633" s="338"/>
      <c r="DO633" s="338"/>
      <c r="DP633" s="338"/>
      <c r="DQ633" s="338"/>
      <c r="DR633" s="338"/>
      <c r="DS633" s="338"/>
      <c r="DT633" s="338"/>
      <c r="DU633" s="338"/>
      <c r="DV633" s="338"/>
      <c r="DW633" s="338"/>
      <c r="DX633" s="338"/>
      <c r="DY633" s="338"/>
    </row>
    <row r="634" spans="2:129">
      <c r="B634" s="338"/>
      <c r="C634" s="338"/>
      <c r="D634" s="338"/>
      <c r="E634" s="338"/>
      <c r="F634" s="338"/>
      <c r="G634" s="338"/>
      <c r="CH634" s="338"/>
      <c r="CI634" s="338"/>
      <c r="CJ634" s="338"/>
      <c r="CK634" s="338"/>
      <c r="CL634" s="338"/>
      <c r="CM634" s="338"/>
      <c r="CN634" s="338"/>
      <c r="CO634" s="338"/>
      <c r="CP634" s="338"/>
      <c r="CQ634" s="338"/>
      <c r="CR634" s="338"/>
      <c r="CS634" s="338"/>
      <c r="CT634" s="338"/>
      <c r="CU634" s="338"/>
      <c r="CV634" s="338"/>
      <c r="CW634" s="338"/>
      <c r="CX634" s="338"/>
      <c r="CY634" s="338"/>
      <c r="CZ634" s="338"/>
      <c r="DA634" s="338"/>
      <c r="DB634" s="338"/>
      <c r="DC634" s="338"/>
      <c r="DD634" s="338"/>
      <c r="DE634" s="338"/>
      <c r="DF634" s="338"/>
      <c r="DG634" s="338"/>
      <c r="DH634" s="338"/>
      <c r="DI634" s="338"/>
      <c r="DJ634" s="338"/>
      <c r="DK634" s="338"/>
      <c r="DL634" s="338"/>
      <c r="DM634" s="338"/>
      <c r="DN634" s="338"/>
      <c r="DO634" s="338"/>
      <c r="DP634" s="338"/>
      <c r="DQ634" s="338"/>
      <c r="DR634" s="338"/>
      <c r="DS634" s="338"/>
      <c r="DT634" s="338"/>
      <c r="DU634" s="338"/>
      <c r="DV634" s="338"/>
      <c r="DW634" s="338"/>
      <c r="DX634" s="338"/>
      <c r="DY634" s="338"/>
    </row>
    <row r="635" spans="2:129">
      <c r="B635" s="338"/>
      <c r="C635" s="338"/>
      <c r="D635" s="338"/>
      <c r="E635" s="338"/>
      <c r="F635" s="338"/>
      <c r="G635" s="338"/>
      <c r="CH635" s="338"/>
      <c r="CI635" s="338"/>
      <c r="CJ635" s="338"/>
      <c r="CK635" s="338"/>
      <c r="CL635" s="338"/>
      <c r="CM635" s="338"/>
      <c r="CN635" s="338"/>
      <c r="CO635" s="338"/>
      <c r="CP635" s="338"/>
      <c r="CQ635" s="338"/>
      <c r="CR635" s="338"/>
      <c r="CS635" s="338"/>
      <c r="CT635" s="338"/>
      <c r="CU635" s="338"/>
      <c r="CV635" s="338"/>
      <c r="CW635" s="338"/>
      <c r="CX635" s="338"/>
      <c r="CY635" s="338"/>
      <c r="CZ635" s="338"/>
      <c r="DA635" s="338"/>
      <c r="DB635" s="338"/>
      <c r="DC635" s="338"/>
      <c r="DD635" s="338"/>
      <c r="DE635" s="338"/>
      <c r="DF635" s="338"/>
      <c r="DG635" s="338"/>
      <c r="DH635" s="338"/>
      <c r="DI635" s="338"/>
      <c r="DJ635" s="338"/>
      <c r="DK635" s="338"/>
      <c r="DL635" s="338"/>
      <c r="DM635" s="338"/>
      <c r="DN635" s="338"/>
      <c r="DO635" s="338"/>
      <c r="DP635" s="338"/>
      <c r="DQ635" s="338"/>
      <c r="DR635" s="338"/>
      <c r="DS635" s="338"/>
      <c r="DT635" s="338"/>
      <c r="DU635" s="338"/>
      <c r="DV635" s="338"/>
      <c r="DW635" s="338"/>
      <c r="DX635" s="338"/>
      <c r="DY635" s="338"/>
    </row>
    <row r="636" spans="2:129">
      <c r="B636" s="338"/>
      <c r="C636" s="338"/>
      <c r="D636" s="338"/>
      <c r="E636" s="338"/>
      <c r="F636" s="338"/>
      <c r="G636" s="338"/>
      <c r="CH636" s="338"/>
      <c r="CI636" s="338"/>
      <c r="CJ636" s="338"/>
      <c r="CK636" s="338"/>
      <c r="CL636" s="338"/>
      <c r="CM636" s="338"/>
      <c r="CN636" s="338"/>
      <c r="CO636" s="338"/>
      <c r="CP636" s="338"/>
      <c r="CQ636" s="338"/>
      <c r="CR636" s="338"/>
      <c r="CS636" s="338"/>
      <c r="CT636" s="338"/>
      <c r="CU636" s="338"/>
      <c r="CV636" s="338"/>
      <c r="CW636" s="338"/>
      <c r="CX636" s="338"/>
      <c r="CY636" s="338"/>
      <c r="CZ636" s="338"/>
      <c r="DA636" s="338"/>
      <c r="DB636" s="338"/>
      <c r="DC636" s="338"/>
      <c r="DD636" s="338"/>
      <c r="DE636" s="338"/>
      <c r="DF636" s="338"/>
      <c r="DG636" s="338"/>
      <c r="DH636" s="338"/>
      <c r="DI636" s="338"/>
      <c r="DJ636" s="338"/>
      <c r="DK636" s="338"/>
      <c r="DL636" s="338"/>
      <c r="DM636" s="338"/>
      <c r="DN636" s="338"/>
      <c r="DO636" s="338"/>
      <c r="DP636" s="338"/>
      <c r="DQ636" s="338"/>
      <c r="DR636" s="338"/>
      <c r="DS636" s="338"/>
      <c r="DT636" s="338"/>
      <c r="DU636" s="338"/>
      <c r="DV636" s="338"/>
      <c r="DW636" s="338"/>
      <c r="DX636" s="338"/>
      <c r="DY636" s="338"/>
    </row>
    <row r="637" spans="2:129">
      <c r="B637" s="338"/>
      <c r="C637" s="338"/>
      <c r="D637" s="338"/>
      <c r="E637" s="338"/>
      <c r="F637" s="338"/>
      <c r="G637" s="338"/>
      <c r="CH637" s="338"/>
      <c r="CI637" s="338"/>
      <c r="CJ637" s="338"/>
      <c r="CK637" s="338"/>
      <c r="CL637" s="338"/>
      <c r="CM637" s="338"/>
      <c r="CN637" s="338"/>
      <c r="CO637" s="338"/>
      <c r="CP637" s="338"/>
      <c r="CQ637" s="338"/>
      <c r="CR637" s="338"/>
      <c r="CS637" s="338"/>
      <c r="CT637" s="338"/>
      <c r="CU637" s="338"/>
      <c r="CV637" s="338"/>
      <c r="CW637" s="338"/>
      <c r="CX637" s="338"/>
      <c r="CY637" s="338"/>
      <c r="CZ637" s="338"/>
      <c r="DA637" s="338"/>
      <c r="DB637" s="338"/>
      <c r="DC637" s="338"/>
      <c r="DD637" s="338"/>
      <c r="DE637" s="338"/>
      <c r="DF637" s="338"/>
      <c r="DG637" s="338"/>
      <c r="DH637" s="338"/>
      <c r="DI637" s="338"/>
      <c r="DJ637" s="338"/>
      <c r="DK637" s="338"/>
      <c r="DL637" s="338"/>
      <c r="DM637" s="338"/>
      <c r="DN637" s="338"/>
      <c r="DO637" s="338"/>
      <c r="DP637" s="338"/>
      <c r="DQ637" s="338"/>
      <c r="DR637" s="338"/>
      <c r="DS637" s="338"/>
      <c r="DT637" s="338"/>
      <c r="DU637" s="338"/>
      <c r="DV637" s="338"/>
      <c r="DW637" s="338"/>
      <c r="DX637" s="338"/>
      <c r="DY637" s="338"/>
    </row>
    <row r="638" spans="2:129">
      <c r="B638" s="338"/>
      <c r="C638" s="338"/>
      <c r="D638" s="338"/>
      <c r="E638" s="338"/>
      <c r="F638" s="338"/>
      <c r="G638" s="338"/>
      <c r="CH638" s="338"/>
      <c r="CI638" s="338"/>
      <c r="CJ638" s="338"/>
      <c r="CK638" s="338"/>
      <c r="CL638" s="338"/>
      <c r="CM638" s="338"/>
      <c r="CN638" s="338"/>
      <c r="CO638" s="338"/>
      <c r="CP638" s="338"/>
      <c r="CQ638" s="338"/>
      <c r="CR638" s="338"/>
      <c r="CS638" s="338"/>
      <c r="CT638" s="338"/>
      <c r="CU638" s="338"/>
      <c r="CV638" s="338"/>
      <c r="CW638" s="338"/>
      <c r="CX638" s="338"/>
      <c r="CY638" s="338"/>
      <c r="CZ638" s="338"/>
      <c r="DA638" s="338"/>
      <c r="DB638" s="338"/>
      <c r="DC638" s="338"/>
      <c r="DD638" s="338"/>
      <c r="DE638" s="338"/>
      <c r="DF638" s="338"/>
      <c r="DG638" s="338"/>
      <c r="DH638" s="338"/>
      <c r="DI638" s="338"/>
      <c r="DJ638" s="338"/>
      <c r="DK638" s="338"/>
      <c r="DL638" s="338"/>
      <c r="DM638" s="338"/>
      <c r="DN638" s="338"/>
      <c r="DO638" s="338"/>
      <c r="DP638" s="338"/>
      <c r="DQ638" s="338"/>
      <c r="DR638" s="338"/>
      <c r="DS638" s="338"/>
      <c r="DT638" s="338"/>
      <c r="DU638" s="338"/>
      <c r="DV638" s="338"/>
      <c r="DW638" s="338"/>
      <c r="DX638" s="338"/>
      <c r="DY638" s="338"/>
    </row>
    <row r="639" spans="2:129">
      <c r="B639" s="338"/>
      <c r="C639" s="338"/>
      <c r="D639" s="338"/>
      <c r="E639" s="338"/>
      <c r="F639" s="338"/>
      <c r="G639" s="338"/>
      <c r="CH639" s="338"/>
      <c r="CI639" s="338"/>
      <c r="CJ639" s="338"/>
      <c r="CK639" s="338"/>
      <c r="CL639" s="338"/>
      <c r="CM639" s="338"/>
      <c r="CN639" s="338"/>
      <c r="CO639" s="338"/>
      <c r="CP639" s="338"/>
      <c r="CQ639" s="338"/>
      <c r="CR639" s="338"/>
      <c r="CS639" s="338"/>
      <c r="CT639" s="338"/>
      <c r="CU639" s="338"/>
      <c r="CV639" s="338"/>
      <c r="CW639" s="338"/>
      <c r="CX639" s="338"/>
      <c r="CY639" s="338"/>
      <c r="CZ639" s="338"/>
      <c r="DA639" s="338"/>
      <c r="DB639" s="338"/>
      <c r="DC639" s="338"/>
      <c r="DD639" s="338"/>
      <c r="DE639" s="338"/>
      <c r="DF639" s="338"/>
      <c r="DG639" s="338"/>
      <c r="DH639" s="338"/>
      <c r="DI639" s="338"/>
      <c r="DJ639" s="338"/>
      <c r="DK639" s="338"/>
      <c r="DL639" s="338"/>
      <c r="DM639" s="338"/>
      <c r="DN639" s="338"/>
      <c r="DO639" s="338"/>
      <c r="DP639" s="338"/>
      <c r="DQ639" s="338"/>
      <c r="DR639" s="338"/>
      <c r="DS639" s="338"/>
      <c r="DT639" s="338"/>
      <c r="DU639" s="338"/>
      <c r="DV639" s="338"/>
      <c r="DW639" s="338"/>
      <c r="DX639" s="338"/>
      <c r="DY639" s="338"/>
    </row>
    <row r="640" spans="2:129">
      <c r="B640" s="338"/>
      <c r="C640" s="338"/>
      <c r="D640" s="338"/>
      <c r="E640" s="338"/>
      <c r="F640" s="338"/>
      <c r="G640" s="338"/>
      <c r="CH640" s="338"/>
      <c r="CI640" s="338"/>
      <c r="CJ640" s="338"/>
      <c r="CK640" s="338"/>
      <c r="CL640" s="338"/>
      <c r="CM640" s="338"/>
      <c r="CN640" s="338"/>
      <c r="CO640" s="338"/>
      <c r="CP640" s="338"/>
      <c r="CQ640" s="338"/>
      <c r="CR640" s="338"/>
      <c r="CS640" s="338"/>
      <c r="CT640" s="338"/>
      <c r="CU640" s="338"/>
      <c r="CV640" s="338"/>
      <c r="CW640" s="338"/>
      <c r="CX640" s="338"/>
      <c r="CY640" s="338"/>
      <c r="CZ640" s="338"/>
      <c r="DA640" s="338"/>
      <c r="DB640" s="338"/>
      <c r="DC640" s="338"/>
      <c r="DD640" s="338"/>
      <c r="DE640" s="338"/>
      <c r="DF640" s="338"/>
      <c r="DG640" s="338"/>
      <c r="DH640" s="338"/>
      <c r="DI640" s="338"/>
      <c r="DJ640" s="338"/>
      <c r="DK640" s="338"/>
      <c r="DL640" s="338"/>
      <c r="DM640" s="338"/>
      <c r="DN640" s="338"/>
      <c r="DO640" s="338"/>
      <c r="DP640" s="338"/>
      <c r="DQ640" s="338"/>
      <c r="DR640" s="338"/>
      <c r="DS640" s="338"/>
      <c r="DT640" s="338"/>
      <c r="DU640" s="338"/>
      <c r="DV640" s="338"/>
      <c r="DW640" s="338"/>
      <c r="DX640" s="338"/>
      <c r="DY640" s="338"/>
    </row>
    <row r="641" spans="2:129">
      <c r="B641" s="338"/>
      <c r="C641" s="338"/>
      <c r="D641" s="338"/>
      <c r="E641" s="338"/>
      <c r="F641" s="338"/>
      <c r="G641" s="338"/>
      <c r="CH641" s="338"/>
      <c r="CI641" s="338"/>
      <c r="CJ641" s="338"/>
      <c r="CK641" s="338"/>
      <c r="CL641" s="338"/>
      <c r="CM641" s="338"/>
      <c r="CN641" s="338"/>
      <c r="CO641" s="338"/>
      <c r="CP641" s="338"/>
      <c r="CQ641" s="338"/>
      <c r="CR641" s="338"/>
      <c r="CS641" s="338"/>
      <c r="CT641" s="338"/>
      <c r="CU641" s="338"/>
      <c r="CV641" s="338"/>
      <c r="CW641" s="338"/>
      <c r="CX641" s="338"/>
      <c r="CY641" s="338"/>
      <c r="CZ641" s="338"/>
      <c r="DA641" s="338"/>
      <c r="DB641" s="338"/>
      <c r="DC641" s="338"/>
      <c r="DD641" s="338"/>
      <c r="DE641" s="338"/>
      <c r="DF641" s="338"/>
      <c r="DG641" s="338"/>
      <c r="DH641" s="338"/>
      <c r="DI641" s="338"/>
      <c r="DJ641" s="338"/>
      <c r="DK641" s="338"/>
      <c r="DL641" s="338"/>
      <c r="DM641" s="338"/>
      <c r="DN641" s="338"/>
      <c r="DO641" s="338"/>
      <c r="DP641" s="338"/>
      <c r="DQ641" s="338"/>
      <c r="DR641" s="338"/>
      <c r="DS641" s="338"/>
      <c r="DT641" s="338"/>
      <c r="DU641" s="338"/>
      <c r="DV641" s="338"/>
      <c r="DW641" s="338"/>
      <c r="DX641" s="338"/>
      <c r="DY641" s="338"/>
    </row>
    <row r="642" spans="2:129">
      <c r="B642" s="338"/>
      <c r="C642" s="338"/>
      <c r="D642" s="338"/>
      <c r="E642" s="338"/>
      <c r="F642" s="338"/>
      <c r="G642" s="338"/>
      <c r="CH642" s="338"/>
      <c r="CI642" s="338"/>
      <c r="CJ642" s="338"/>
      <c r="CK642" s="338"/>
      <c r="CL642" s="338"/>
      <c r="CM642" s="338"/>
      <c r="CN642" s="338"/>
      <c r="CO642" s="338"/>
      <c r="CP642" s="338"/>
      <c r="CQ642" s="338"/>
      <c r="CR642" s="338"/>
      <c r="CS642" s="338"/>
      <c r="CT642" s="338"/>
      <c r="CU642" s="338"/>
      <c r="CV642" s="338"/>
      <c r="CW642" s="338"/>
      <c r="CX642" s="338"/>
      <c r="CY642" s="338"/>
      <c r="CZ642" s="338"/>
      <c r="DA642" s="338"/>
      <c r="DB642" s="338"/>
      <c r="DC642" s="338"/>
      <c r="DD642" s="338"/>
      <c r="DE642" s="338"/>
      <c r="DF642" s="338"/>
      <c r="DG642" s="338"/>
      <c r="DH642" s="338"/>
      <c r="DI642" s="338"/>
      <c r="DJ642" s="338"/>
      <c r="DK642" s="338"/>
      <c r="DL642" s="338"/>
      <c r="DM642" s="338"/>
      <c r="DN642" s="338"/>
      <c r="DO642" s="338"/>
      <c r="DP642" s="338"/>
      <c r="DQ642" s="338"/>
      <c r="DR642" s="338"/>
      <c r="DS642" s="338"/>
      <c r="DT642" s="338"/>
      <c r="DU642" s="338"/>
      <c r="DV642" s="338"/>
      <c r="DW642" s="338"/>
      <c r="DX642" s="338"/>
      <c r="DY642" s="338"/>
    </row>
    <row r="643" spans="2:129">
      <c r="B643" s="338"/>
      <c r="C643" s="338"/>
      <c r="D643" s="338"/>
      <c r="E643" s="338"/>
      <c r="F643" s="338"/>
      <c r="G643" s="338"/>
      <c r="CH643" s="338"/>
      <c r="CI643" s="338"/>
      <c r="CJ643" s="338"/>
      <c r="CK643" s="338"/>
      <c r="CL643" s="338"/>
      <c r="CM643" s="338"/>
      <c r="CN643" s="338"/>
      <c r="CO643" s="338"/>
      <c r="CP643" s="338"/>
      <c r="CQ643" s="338"/>
      <c r="CR643" s="338"/>
      <c r="CS643" s="338"/>
      <c r="CT643" s="338"/>
      <c r="CU643" s="338"/>
      <c r="CV643" s="338"/>
      <c r="CW643" s="338"/>
      <c r="CX643" s="338"/>
      <c r="CY643" s="338"/>
      <c r="CZ643" s="338"/>
      <c r="DA643" s="338"/>
      <c r="DB643" s="338"/>
      <c r="DC643" s="338"/>
      <c r="DD643" s="338"/>
      <c r="DE643" s="338"/>
      <c r="DF643" s="338"/>
      <c r="DG643" s="338"/>
      <c r="DH643" s="338"/>
      <c r="DI643" s="338"/>
      <c r="DJ643" s="338"/>
      <c r="DK643" s="338"/>
      <c r="DL643" s="338"/>
      <c r="DM643" s="338"/>
      <c r="DN643" s="338"/>
      <c r="DO643" s="338"/>
      <c r="DP643" s="338"/>
      <c r="DQ643" s="338"/>
      <c r="DR643" s="338"/>
      <c r="DS643" s="338"/>
      <c r="DT643" s="338"/>
      <c r="DU643" s="338"/>
      <c r="DV643" s="338"/>
      <c r="DW643" s="338"/>
      <c r="DX643" s="338"/>
      <c r="DY643" s="338"/>
    </row>
    <row r="644" spans="2:129">
      <c r="B644" s="338"/>
      <c r="C644" s="338"/>
      <c r="D644" s="338"/>
      <c r="E644" s="338"/>
      <c r="F644" s="338"/>
      <c r="G644" s="338"/>
      <c r="CH644" s="338"/>
      <c r="CI644" s="338"/>
      <c r="CJ644" s="338"/>
      <c r="CK644" s="338"/>
      <c r="CL644" s="338"/>
      <c r="CM644" s="338"/>
      <c r="CN644" s="338"/>
      <c r="CO644" s="338"/>
      <c r="CP644" s="338"/>
      <c r="CQ644" s="338"/>
      <c r="CR644" s="338"/>
      <c r="CS644" s="338"/>
      <c r="CT644" s="338"/>
      <c r="CU644" s="338"/>
      <c r="CV644" s="338"/>
      <c r="CW644" s="338"/>
      <c r="CX644" s="338"/>
      <c r="CY644" s="338"/>
      <c r="CZ644" s="338"/>
      <c r="DA644" s="338"/>
      <c r="DB644" s="338"/>
      <c r="DC644" s="338"/>
      <c r="DD644" s="338"/>
      <c r="DE644" s="338"/>
      <c r="DF644" s="338"/>
      <c r="DG644" s="338"/>
      <c r="DH644" s="338"/>
      <c r="DI644" s="338"/>
      <c r="DJ644" s="338"/>
      <c r="DK644" s="338"/>
      <c r="DL644" s="338"/>
      <c r="DM644" s="338"/>
      <c r="DN644" s="338"/>
      <c r="DO644" s="338"/>
      <c r="DP644" s="338"/>
      <c r="DQ644" s="338"/>
      <c r="DR644" s="338"/>
      <c r="DS644" s="338"/>
      <c r="DT644" s="338"/>
      <c r="DU644" s="338"/>
      <c r="DV644" s="338"/>
      <c r="DW644" s="338"/>
      <c r="DX644" s="338"/>
      <c r="DY644" s="338"/>
    </row>
    <row r="645" spans="2:129">
      <c r="B645" s="338"/>
      <c r="C645" s="338"/>
      <c r="D645" s="338"/>
      <c r="E645" s="338"/>
      <c r="F645" s="338"/>
      <c r="G645" s="338"/>
      <c r="CH645" s="338"/>
      <c r="CI645" s="338"/>
      <c r="CJ645" s="338"/>
      <c r="CK645" s="338"/>
      <c r="CL645" s="338"/>
      <c r="CM645" s="338"/>
      <c r="CN645" s="338"/>
      <c r="CO645" s="338"/>
      <c r="CP645" s="338"/>
      <c r="CQ645" s="338"/>
      <c r="CR645" s="338"/>
      <c r="CS645" s="338"/>
      <c r="CT645" s="338"/>
      <c r="CU645" s="338"/>
      <c r="CV645" s="338"/>
      <c r="CW645" s="338"/>
      <c r="CX645" s="338"/>
      <c r="CY645" s="338"/>
      <c r="CZ645" s="338"/>
      <c r="DA645" s="338"/>
      <c r="DB645" s="338"/>
      <c r="DC645" s="338"/>
      <c r="DD645" s="338"/>
      <c r="DE645" s="338"/>
      <c r="DF645" s="338"/>
      <c r="DG645" s="338"/>
      <c r="DH645" s="338"/>
      <c r="DI645" s="338"/>
      <c r="DJ645" s="338"/>
      <c r="DK645" s="338"/>
      <c r="DL645" s="338"/>
      <c r="DM645" s="338"/>
      <c r="DN645" s="338"/>
      <c r="DO645" s="338"/>
      <c r="DP645" s="338"/>
      <c r="DQ645" s="338"/>
      <c r="DR645" s="338"/>
      <c r="DS645" s="338"/>
      <c r="DT645" s="338"/>
      <c r="DU645" s="338"/>
      <c r="DV645" s="338"/>
      <c r="DW645" s="338"/>
      <c r="DX645" s="338"/>
      <c r="DY645" s="338"/>
    </row>
    <row r="646" spans="2:129">
      <c r="B646" s="338"/>
      <c r="C646" s="338"/>
      <c r="D646" s="338"/>
      <c r="E646" s="338"/>
      <c r="F646" s="338"/>
      <c r="G646" s="338"/>
      <c r="CH646" s="338"/>
      <c r="CI646" s="338"/>
      <c r="CJ646" s="338"/>
      <c r="CK646" s="338"/>
      <c r="CL646" s="338"/>
      <c r="CM646" s="338"/>
      <c r="CN646" s="338"/>
      <c r="CO646" s="338"/>
      <c r="CP646" s="338"/>
      <c r="CQ646" s="338"/>
      <c r="CR646" s="338"/>
      <c r="CS646" s="338"/>
      <c r="CT646" s="338"/>
      <c r="CU646" s="338"/>
      <c r="CV646" s="338"/>
      <c r="CW646" s="338"/>
      <c r="CX646" s="338"/>
      <c r="CY646" s="338"/>
      <c r="CZ646" s="338"/>
      <c r="DA646" s="338"/>
      <c r="DB646" s="338"/>
      <c r="DC646" s="338"/>
      <c r="DD646" s="338"/>
      <c r="DE646" s="338"/>
      <c r="DF646" s="338"/>
      <c r="DG646" s="338"/>
      <c r="DH646" s="338"/>
      <c r="DI646" s="338"/>
      <c r="DJ646" s="338"/>
      <c r="DK646" s="338"/>
      <c r="DL646" s="338"/>
      <c r="DM646" s="338"/>
      <c r="DN646" s="338"/>
      <c r="DO646" s="338"/>
      <c r="DP646" s="338"/>
      <c r="DQ646" s="338"/>
      <c r="DR646" s="338"/>
      <c r="DS646" s="338"/>
      <c r="DT646" s="338"/>
      <c r="DU646" s="338"/>
      <c r="DV646" s="338"/>
      <c r="DW646" s="338"/>
      <c r="DX646" s="338"/>
      <c r="DY646" s="338"/>
    </row>
    <row r="647" spans="2:129">
      <c r="B647" s="338"/>
      <c r="C647" s="338"/>
      <c r="D647" s="338"/>
      <c r="E647" s="338"/>
      <c r="F647" s="338"/>
      <c r="G647" s="338"/>
      <c r="CH647" s="338"/>
      <c r="CI647" s="338"/>
      <c r="CJ647" s="338"/>
      <c r="CK647" s="338"/>
      <c r="CL647" s="338"/>
      <c r="CM647" s="338"/>
      <c r="CN647" s="338"/>
      <c r="CO647" s="338"/>
      <c r="CP647" s="338"/>
      <c r="CQ647" s="338"/>
      <c r="CR647" s="338"/>
      <c r="CS647" s="338"/>
      <c r="CT647" s="338"/>
      <c r="CU647" s="338"/>
      <c r="CV647" s="338"/>
      <c r="CW647" s="338"/>
      <c r="CX647" s="338"/>
      <c r="CY647" s="338"/>
      <c r="CZ647" s="338"/>
      <c r="DA647" s="338"/>
      <c r="DB647" s="338"/>
      <c r="DC647" s="338"/>
      <c r="DD647" s="338"/>
      <c r="DE647" s="338"/>
      <c r="DF647" s="338"/>
      <c r="DG647" s="338"/>
      <c r="DH647" s="338"/>
      <c r="DI647" s="338"/>
      <c r="DJ647" s="338"/>
      <c r="DK647" s="338"/>
      <c r="DL647" s="338"/>
      <c r="DM647" s="338"/>
      <c r="DN647" s="338"/>
      <c r="DO647" s="338"/>
      <c r="DP647" s="338"/>
      <c r="DQ647" s="338"/>
      <c r="DR647" s="338"/>
      <c r="DS647" s="338"/>
      <c r="DT647" s="338"/>
      <c r="DU647" s="338"/>
      <c r="DV647" s="338"/>
      <c r="DW647" s="338"/>
      <c r="DX647" s="338"/>
      <c r="DY647" s="338"/>
    </row>
    <row r="648" spans="2:129">
      <c r="B648" s="338"/>
      <c r="C648" s="338"/>
      <c r="D648" s="338"/>
      <c r="E648" s="338"/>
      <c r="F648" s="338"/>
      <c r="G648" s="338"/>
      <c r="CH648" s="338"/>
      <c r="CI648" s="338"/>
      <c r="CJ648" s="338"/>
      <c r="CK648" s="338"/>
      <c r="CL648" s="338"/>
      <c r="CM648" s="338"/>
      <c r="CN648" s="338"/>
      <c r="CO648" s="338"/>
      <c r="CP648" s="338"/>
      <c r="CQ648" s="338"/>
      <c r="CR648" s="338"/>
      <c r="CS648" s="338"/>
      <c r="CT648" s="338"/>
      <c r="CU648" s="338"/>
      <c r="CV648" s="338"/>
      <c r="CW648" s="338"/>
      <c r="CX648" s="338"/>
      <c r="CY648" s="338"/>
      <c r="CZ648" s="338"/>
      <c r="DA648" s="338"/>
      <c r="DB648" s="338"/>
      <c r="DC648" s="338"/>
      <c r="DD648" s="338"/>
      <c r="DE648" s="338"/>
      <c r="DF648" s="338"/>
      <c r="DG648" s="338"/>
      <c r="DH648" s="338"/>
      <c r="DI648" s="338"/>
      <c r="DJ648" s="338"/>
      <c r="DK648" s="338"/>
      <c r="DL648" s="338"/>
      <c r="DM648" s="338"/>
      <c r="DN648" s="338"/>
      <c r="DO648" s="338"/>
      <c r="DP648" s="338"/>
      <c r="DQ648" s="338"/>
      <c r="DR648" s="338"/>
      <c r="DS648" s="338"/>
      <c r="DT648" s="338"/>
      <c r="DU648" s="338"/>
      <c r="DV648" s="338"/>
      <c r="DW648" s="338"/>
      <c r="DX648" s="338"/>
      <c r="DY648" s="338"/>
    </row>
    <row r="649" spans="2:129">
      <c r="B649" s="338"/>
      <c r="C649" s="338"/>
      <c r="D649" s="338"/>
      <c r="E649" s="338"/>
      <c r="F649" s="338"/>
      <c r="G649" s="338"/>
      <c r="CH649" s="338"/>
      <c r="CI649" s="338"/>
      <c r="CJ649" s="338"/>
      <c r="CK649" s="338"/>
      <c r="CL649" s="338"/>
      <c r="CM649" s="338"/>
      <c r="CN649" s="338"/>
      <c r="CO649" s="338"/>
      <c r="CP649" s="338"/>
      <c r="CQ649" s="338"/>
      <c r="CR649" s="338"/>
      <c r="CS649" s="338"/>
      <c r="CT649" s="338"/>
      <c r="CU649" s="338"/>
      <c r="CV649" s="338"/>
      <c r="CW649" s="338"/>
      <c r="CX649" s="338"/>
      <c r="CY649" s="338"/>
      <c r="CZ649" s="338"/>
      <c r="DA649" s="338"/>
      <c r="DB649" s="338"/>
      <c r="DC649" s="338"/>
      <c r="DD649" s="338"/>
      <c r="DE649" s="338"/>
      <c r="DF649" s="338"/>
      <c r="DG649" s="338"/>
      <c r="DH649" s="338"/>
      <c r="DI649" s="338"/>
      <c r="DJ649" s="338"/>
      <c r="DK649" s="338"/>
      <c r="DL649" s="338"/>
      <c r="DM649" s="338"/>
      <c r="DN649" s="338"/>
      <c r="DO649" s="338"/>
      <c r="DP649" s="338"/>
      <c r="DQ649" s="338"/>
      <c r="DR649" s="338"/>
      <c r="DS649" s="338"/>
      <c r="DT649" s="338"/>
      <c r="DU649" s="338"/>
      <c r="DV649" s="338"/>
      <c r="DW649" s="338"/>
      <c r="DX649" s="338"/>
      <c r="DY649" s="338"/>
    </row>
    <row r="650" spans="2:129">
      <c r="B650" s="338"/>
      <c r="C650" s="338"/>
      <c r="D650" s="338"/>
      <c r="E650" s="338"/>
      <c r="F650" s="338"/>
      <c r="G650" s="338"/>
      <c r="CH650" s="338"/>
      <c r="CI650" s="338"/>
      <c r="CJ650" s="338"/>
      <c r="CK650" s="338"/>
      <c r="CL650" s="338"/>
      <c r="CM650" s="338"/>
      <c r="CN650" s="338"/>
      <c r="CO650" s="338"/>
      <c r="CP650" s="338"/>
      <c r="CQ650" s="338"/>
      <c r="CR650" s="338"/>
      <c r="CS650" s="338"/>
      <c r="CT650" s="338"/>
      <c r="CU650" s="338"/>
      <c r="CV650" s="338"/>
      <c r="CW650" s="338"/>
      <c r="CX650" s="338"/>
      <c r="CY650" s="338"/>
      <c r="CZ650" s="338"/>
      <c r="DA650" s="338"/>
      <c r="DB650" s="338"/>
      <c r="DC650" s="338"/>
      <c r="DD650" s="338"/>
      <c r="DE650" s="338"/>
      <c r="DF650" s="338"/>
      <c r="DG650" s="338"/>
      <c r="DH650" s="338"/>
      <c r="DI650" s="338"/>
      <c r="DJ650" s="338"/>
      <c r="DK650" s="338"/>
      <c r="DL650" s="338"/>
      <c r="DM650" s="338"/>
      <c r="DN650" s="338"/>
      <c r="DO650" s="338"/>
      <c r="DP650" s="338"/>
      <c r="DQ650" s="338"/>
      <c r="DR650" s="338"/>
      <c r="DS650" s="338"/>
      <c r="DT650" s="338"/>
      <c r="DU650" s="338"/>
      <c r="DV650" s="338"/>
      <c r="DW650" s="338"/>
      <c r="DX650" s="338"/>
      <c r="DY650" s="338"/>
    </row>
    <row r="651" spans="2:129">
      <c r="B651" s="338"/>
      <c r="C651" s="338"/>
      <c r="D651" s="338"/>
      <c r="E651" s="338"/>
      <c r="F651" s="338"/>
      <c r="G651" s="338"/>
      <c r="CH651" s="338"/>
      <c r="CI651" s="338"/>
      <c r="CJ651" s="338"/>
      <c r="CK651" s="338"/>
      <c r="CL651" s="338"/>
      <c r="CM651" s="338"/>
      <c r="CN651" s="338"/>
      <c r="CO651" s="338"/>
      <c r="CP651" s="338"/>
      <c r="CQ651" s="338"/>
      <c r="CR651" s="338"/>
      <c r="CS651" s="338"/>
      <c r="CT651" s="338"/>
      <c r="CU651" s="338"/>
      <c r="CV651" s="338"/>
      <c r="CW651" s="338"/>
      <c r="CX651" s="338"/>
      <c r="CY651" s="338"/>
      <c r="CZ651" s="338"/>
      <c r="DA651" s="338"/>
      <c r="DB651" s="338"/>
      <c r="DC651" s="338"/>
      <c r="DD651" s="338"/>
      <c r="DE651" s="338"/>
      <c r="DF651" s="338"/>
      <c r="DG651" s="338"/>
      <c r="DH651" s="338"/>
      <c r="DI651" s="338"/>
      <c r="DJ651" s="338"/>
      <c r="DK651" s="338"/>
      <c r="DL651" s="338"/>
      <c r="DM651" s="338"/>
      <c r="DN651" s="338"/>
      <c r="DO651" s="338"/>
      <c r="DP651" s="338"/>
      <c r="DQ651" s="338"/>
      <c r="DR651" s="338"/>
      <c r="DS651" s="338"/>
      <c r="DT651" s="338"/>
      <c r="DU651" s="338"/>
      <c r="DV651" s="338"/>
      <c r="DW651" s="338"/>
      <c r="DX651" s="338"/>
      <c r="DY651" s="338"/>
    </row>
    <row r="652" spans="2:129">
      <c r="B652" s="338"/>
      <c r="C652" s="338"/>
      <c r="D652" s="338"/>
      <c r="E652" s="338"/>
      <c r="F652" s="338"/>
      <c r="G652" s="338"/>
      <c r="CH652" s="338"/>
      <c r="CI652" s="338"/>
      <c r="CJ652" s="338"/>
      <c r="CK652" s="338"/>
      <c r="CL652" s="338"/>
      <c r="CM652" s="338"/>
      <c r="CN652" s="338"/>
      <c r="CO652" s="338"/>
      <c r="CP652" s="338"/>
      <c r="CQ652" s="338"/>
      <c r="CR652" s="338"/>
      <c r="CS652" s="338"/>
      <c r="CT652" s="338"/>
      <c r="CU652" s="338"/>
      <c r="CV652" s="338"/>
      <c r="CW652" s="338"/>
      <c r="CX652" s="338"/>
      <c r="CY652" s="338"/>
      <c r="CZ652" s="338"/>
      <c r="DA652" s="338"/>
      <c r="DB652" s="338"/>
      <c r="DC652" s="338"/>
      <c r="DD652" s="338"/>
      <c r="DE652" s="338"/>
      <c r="DF652" s="338"/>
      <c r="DG652" s="338"/>
      <c r="DH652" s="338"/>
      <c r="DI652" s="338"/>
      <c r="DJ652" s="338"/>
      <c r="DK652" s="338"/>
      <c r="DL652" s="338"/>
      <c r="DM652" s="338"/>
      <c r="DN652" s="338"/>
      <c r="DO652" s="338"/>
      <c r="DP652" s="338"/>
      <c r="DQ652" s="338"/>
      <c r="DR652" s="338"/>
      <c r="DS652" s="338"/>
      <c r="DT652" s="338"/>
      <c r="DU652" s="338"/>
      <c r="DV652" s="338"/>
      <c r="DW652" s="338"/>
      <c r="DX652" s="338"/>
      <c r="DY652" s="338"/>
    </row>
    <row r="653" spans="2:129">
      <c r="B653" s="338"/>
      <c r="C653" s="338"/>
      <c r="D653" s="338"/>
      <c r="E653" s="338"/>
      <c r="F653" s="338"/>
      <c r="G653" s="338"/>
      <c r="CH653" s="338"/>
      <c r="CI653" s="338"/>
      <c r="CJ653" s="338"/>
      <c r="CK653" s="338"/>
      <c r="CL653" s="338"/>
      <c r="CM653" s="338"/>
      <c r="CN653" s="338"/>
      <c r="CO653" s="338"/>
      <c r="CP653" s="338"/>
      <c r="CQ653" s="338"/>
      <c r="CR653" s="338"/>
      <c r="CS653" s="338"/>
      <c r="CT653" s="338"/>
      <c r="CU653" s="338"/>
      <c r="CV653" s="338"/>
      <c r="CW653" s="338"/>
      <c r="CX653" s="338"/>
      <c r="CY653" s="338"/>
      <c r="CZ653" s="338"/>
      <c r="DA653" s="338"/>
      <c r="DB653" s="338"/>
      <c r="DC653" s="338"/>
      <c r="DD653" s="338"/>
      <c r="DE653" s="338"/>
      <c r="DF653" s="338"/>
      <c r="DG653" s="338"/>
      <c r="DH653" s="338"/>
      <c r="DI653" s="338"/>
      <c r="DJ653" s="338"/>
      <c r="DK653" s="338"/>
      <c r="DL653" s="338"/>
      <c r="DM653" s="338"/>
      <c r="DN653" s="338"/>
      <c r="DO653" s="338"/>
      <c r="DP653" s="338"/>
      <c r="DQ653" s="338"/>
      <c r="DR653" s="338"/>
      <c r="DS653" s="338"/>
      <c r="DT653" s="338"/>
      <c r="DU653" s="338"/>
      <c r="DV653" s="338"/>
      <c r="DW653" s="338"/>
      <c r="DX653" s="338"/>
      <c r="DY653" s="338"/>
    </row>
    <row r="654" spans="2:129">
      <c r="B654" s="338"/>
      <c r="C654" s="338"/>
      <c r="D654" s="338"/>
      <c r="E654" s="338"/>
      <c r="F654" s="338"/>
      <c r="G654" s="338"/>
      <c r="CH654" s="338"/>
      <c r="CI654" s="338"/>
      <c r="CJ654" s="338"/>
      <c r="CK654" s="338"/>
      <c r="CL654" s="338"/>
      <c r="CM654" s="338"/>
      <c r="CN654" s="338"/>
      <c r="CO654" s="338"/>
      <c r="CP654" s="338"/>
      <c r="CQ654" s="338"/>
      <c r="CR654" s="338"/>
      <c r="CS654" s="338"/>
      <c r="CT654" s="338"/>
      <c r="CU654" s="338"/>
      <c r="CV654" s="338"/>
      <c r="CW654" s="338"/>
      <c r="CX654" s="338"/>
      <c r="CY654" s="338"/>
      <c r="CZ654" s="338"/>
      <c r="DA654" s="338"/>
      <c r="DB654" s="338"/>
      <c r="DC654" s="338"/>
      <c r="DD654" s="338"/>
      <c r="DE654" s="338"/>
      <c r="DF654" s="338"/>
      <c r="DG654" s="338"/>
      <c r="DH654" s="338"/>
      <c r="DI654" s="338"/>
      <c r="DJ654" s="338"/>
      <c r="DK654" s="338"/>
      <c r="DL654" s="338"/>
      <c r="DM654" s="338"/>
      <c r="DN654" s="338"/>
      <c r="DO654" s="338"/>
      <c r="DP654" s="338"/>
      <c r="DQ654" s="338"/>
      <c r="DR654" s="338"/>
      <c r="DS654" s="338"/>
      <c r="DT654" s="338"/>
      <c r="DU654" s="338"/>
      <c r="DV654" s="338"/>
      <c r="DW654" s="338"/>
      <c r="DX654" s="338"/>
      <c r="DY654" s="338"/>
    </row>
    <row r="655" spans="2:129">
      <c r="B655" s="338"/>
      <c r="C655" s="338"/>
      <c r="D655" s="338"/>
      <c r="E655" s="338"/>
      <c r="F655" s="338"/>
      <c r="G655" s="338"/>
      <c r="CH655" s="338"/>
      <c r="CI655" s="338"/>
      <c r="CJ655" s="338"/>
      <c r="CK655" s="338"/>
      <c r="CL655" s="338"/>
      <c r="CM655" s="338"/>
      <c r="CN655" s="338"/>
      <c r="CO655" s="338"/>
      <c r="CP655" s="338"/>
      <c r="CQ655" s="338"/>
      <c r="CR655" s="338"/>
      <c r="CS655" s="338"/>
      <c r="CT655" s="338"/>
      <c r="CU655" s="338"/>
      <c r="CV655" s="338"/>
      <c r="CW655" s="338"/>
      <c r="CX655" s="338"/>
      <c r="CY655" s="338"/>
      <c r="CZ655" s="338"/>
      <c r="DA655" s="338"/>
      <c r="DB655" s="338"/>
      <c r="DC655" s="338"/>
      <c r="DD655" s="338"/>
      <c r="DE655" s="338"/>
      <c r="DF655" s="338"/>
      <c r="DG655" s="338"/>
      <c r="DH655" s="338"/>
      <c r="DI655" s="338"/>
      <c r="DJ655" s="338"/>
      <c r="DK655" s="338"/>
      <c r="DL655" s="338"/>
      <c r="DM655" s="338"/>
      <c r="DN655" s="338"/>
      <c r="DO655" s="338"/>
      <c r="DP655" s="338"/>
      <c r="DQ655" s="338"/>
      <c r="DR655" s="338"/>
      <c r="DS655" s="338"/>
      <c r="DT655" s="338"/>
      <c r="DU655" s="338"/>
      <c r="DV655" s="338"/>
      <c r="DW655" s="338"/>
      <c r="DX655" s="338"/>
      <c r="DY655" s="338"/>
    </row>
    <row r="656" spans="2:129">
      <c r="B656" s="338"/>
      <c r="C656" s="338"/>
      <c r="D656" s="338"/>
      <c r="E656" s="338"/>
      <c r="F656" s="338"/>
      <c r="G656" s="338"/>
      <c r="CH656" s="338"/>
      <c r="CI656" s="338"/>
      <c r="CJ656" s="338"/>
      <c r="CK656" s="338"/>
      <c r="CL656" s="338"/>
      <c r="CM656" s="338"/>
      <c r="CN656" s="338"/>
      <c r="CO656" s="338"/>
      <c r="CP656" s="338"/>
      <c r="CQ656" s="338"/>
      <c r="CR656" s="338"/>
      <c r="CS656" s="338"/>
      <c r="CT656" s="338"/>
      <c r="CU656" s="338"/>
      <c r="CV656" s="338"/>
      <c r="CW656" s="338"/>
      <c r="CX656" s="338"/>
      <c r="CY656" s="338"/>
      <c r="CZ656" s="338"/>
      <c r="DA656" s="338"/>
      <c r="DB656" s="338"/>
      <c r="DC656" s="338"/>
      <c r="DD656" s="338"/>
      <c r="DE656" s="338"/>
      <c r="DF656" s="338"/>
      <c r="DG656" s="338"/>
      <c r="DH656" s="338"/>
      <c r="DI656" s="338"/>
      <c r="DJ656" s="338"/>
      <c r="DK656" s="338"/>
      <c r="DL656" s="338"/>
      <c r="DM656" s="338"/>
      <c r="DN656" s="338"/>
      <c r="DO656" s="338"/>
      <c r="DP656" s="338"/>
      <c r="DQ656" s="338"/>
      <c r="DR656" s="338"/>
      <c r="DS656" s="338"/>
      <c r="DT656" s="338"/>
      <c r="DU656" s="338"/>
      <c r="DV656" s="338"/>
      <c r="DW656" s="338"/>
      <c r="DX656" s="338"/>
      <c r="DY656" s="338"/>
    </row>
    <row r="657" spans="2:129">
      <c r="B657" s="338"/>
      <c r="C657" s="338"/>
      <c r="D657" s="338"/>
      <c r="E657" s="338"/>
      <c r="F657" s="338"/>
      <c r="G657" s="338"/>
      <c r="CH657" s="338"/>
      <c r="CI657" s="338"/>
      <c r="CJ657" s="338"/>
      <c r="CK657" s="338"/>
      <c r="CL657" s="338"/>
      <c r="CM657" s="338"/>
      <c r="CN657" s="338"/>
      <c r="CO657" s="338"/>
      <c r="CP657" s="338"/>
      <c r="CQ657" s="338"/>
      <c r="CR657" s="338"/>
      <c r="CS657" s="338"/>
      <c r="CT657" s="338"/>
      <c r="CU657" s="338"/>
      <c r="CV657" s="338"/>
      <c r="CW657" s="338"/>
      <c r="CX657" s="338"/>
      <c r="CY657" s="338"/>
      <c r="CZ657" s="338"/>
      <c r="DA657" s="338"/>
      <c r="DB657" s="338"/>
      <c r="DC657" s="338"/>
      <c r="DD657" s="338"/>
      <c r="DE657" s="338"/>
      <c r="DF657" s="338"/>
      <c r="DG657" s="338"/>
      <c r="DH657" s="338"/>
      <c r="DI657" s="338"/>
      <c r="DJ657" s="338"/>
      <c r="DK657" s="338"/>
      <c r="DL657" s="338"/>
      <c r="DM657" s="338"/>
      <c r="DN657" s="338"/>
      <c r="DO657" s="338"/>
      <c r="DP657" s="338"/>
      <c r="DQ657" s="338"/>
      <c r="DR657" s="338"/>
      <c r="DS657" s="338"/>
      <c r="DT657" s="338"/>
      <c r="DU657" s="338"/>
      <c r="DV657" s="338"/>
      <c r="DW657" s="338"/>
      <c r="DX657" s="338"/>
      <c r="DY657" s="338"/>
    </row>
    <row r="658" spans="2:129">
      <c r="B658" s="338"/>
      <c r="C658" s="338"/>
      <c r="D658" s="338"/>
      <c r="E658" s="338"/>
      <c r="F658" s="338"/>
      <c r="G658" s="338"/>
      <c r="CH658" s="338"/>
      <c r="CI658" s="338"/>
      <c r="CJ658" s="338"/>
      <c r="CK658" s="338"/>
      <c r="CL658" s="338"/>
      <c r="CM658" s="338"/>
      <c r="CN658" s="338"/>
      <c r="CO658" s="338"/>
      <c r="CP658" s="338"/>
      <c r="CQ658" s="338"/>
      <c r="CR658" s="338"/>
      <c r="CS658" s="338"/>
      <c r="CT658" s="338"/>
      <c r="CU658" s="338"/>
      <c r="CV658" s="338"/>
      <c r="CW658" s="338"/>
      <c r="CX658" s="338"/>
      <c r="CY658" s="338"/>
      <c r="CZ658" s="338"/>
      <c r="DA658" s="338"/>
      <c r="DB658" s="338"/>
      <c r="DC658" s="338"/>
      <c r="DD658" s="338"/>
      <c r="DE658" s="338"/>
      <c r="DF658" s="338"/>
      <c r="DG658" s="338"/>
      <c r="DH658" s="338"/>
      <c r="DI658" s="338"/>
      <c r="DJ658" s="338"/>
      <c r="DK658" s="338"/>
      <c r="DL658" s="338"/>
      <c r="DM658" s="338"/>
      <c r="DN658" s="338"/>
      <c r="DO658" s="338"/>
      <c r="DP658" s="338"/>
      <c r="DQ658" s="338"/>
      <c r="DR658" s="338"/>
      <c r="DS658" s="338"/>
      <c r="DT658" s="338"/>
      <c r="DU658" s="338"/>
      <c r="DV658" s="338"/>
      <c r="DW658" s="338"/>
      <c r="DX658" s="338"/>
      <c r="DY658" s="338"/>
    </row>
    <row r="659" spans="2:129">
      <c r="B659" s="338"/>
      <c r="C659" s="338"/>
      <c r="D659" s="338"/>
      <c r="E659" s="338"/>
      <c r="F659" s="338"/>
      <c r="G659" s="338"/>
      <c r="CH659" s="338"/>
      <c r="CI659" s="338"/>
      <c r="CJ659" s="338"/>
      <c r="CK659" s="338"/>
      <c r="CL659" s="338"/>
      <c r="CM659" s="338"/>
      <c r="CN659" s="338"/>
      <c r="CO659" s="338"/>
      <c r="CP659" s="338"/>
      <c r="CQ659" s="338"/>
      <c r="CR659" s="338"/>
      <c r="CS659" s="338"/>
      <c r="CT659" s="338"/>
      <c r="CU659" s="338"/>
      <c r="CV659" s="338"/>
      <c r="CW659" s="338"/>
      <c r="CX659" s="338"/>
      <c r="CY659" s="338"/>
      <c r="CZ659" s="338"/>
      <c r="DA659" s="338"/>
      <c r="DB659" s="338"/>
      <c r="DC659" s="338"/>
      <c r="DD659" s="338"/>
      <c r="DE659" s="338"/>
      <c r="DF659" s="338"/>
      <c r="DG659" s="338"/>
      <c r="DH659" s="338"/>
      <c r="DI659" s="338"/>
      <c r="DJ659" s="338"/>
      <c r="DK659" s="338"/>
      <c r="DL659" s="338"/>
      <c r="DM659" s="338"/>
      <c r="DN659" s="338"/>
      <c r="DO659" s="338"/>
      <c r="DP659" s="338"/>
      <c r="DQ659" s="338"/>
      <c r="DR659" s="338"/>
      <c r="DS659" s="338"/>
      <c r="DT659" s="338"/>
      <c r="DU659" s="338"/>
      <c r="DV659" s="338"/>
      <c r="DW659" s="338"/>
      <c r="DX659" s="338"/>
      <c r="DY659" s="338"/>
    </row>
    <row r="660" spans="2:129">
      <c r="B660" s="338"/>
      <c r="C660" s="338"/>
      <c r="D660" s="338"/>
      <c r="E660" s="338"/>
      <c r="F660" s="338"/>
      <c r="G660" s="338"/>
      <c r="CH660" s="338"/>
      <c r="CI660" s="338"/>
      <c r="CJ660" s="338"/>
      <c r="CK660" s="338"/>
      <c r="CL660" s="338"/>
      <c r="CM660" s="338"/>
      <c r="CN660" s="338"/>
      <c r="CO660" s="338"/>
      <c r="CP660" s="338"/>
      <c r="CQ660" s="338"/>
      <c r="CR660" s="338"/>
      <c r="CS660" s="338"/>
      <c r="CT660" s="338"/>
      <c r="CU660" s="338"/>
      <c r="CV660" s="338"/>
      <c r="CW660" s="338"/>
      <c r="CX660" s="338"/>
      <c r="CY660" s="338"/>
      <c r="CZ660" s="338"/>
      <c r="DA660" s="338"/>
      <c r="DB660" s="338"/>
      <c r="DC660" s="338"/>
      <c r="DD660" s="338"/>
      <c r="DE660" s="338"/>
      <c r="DF660" s="338"/>
      <c r="DG660" s="338"/>
      <c r="DH660" s="338"/>
      <c r="DI660" s="338"/>
      <c r="DJ660" s="338"/>
      <c r="DK660" s="338"/>
      <c r="DL660" s="338"/>
      <c r="DM660" s="338"/>
      <c r="DN660" s="338"/>
      <c r="DO660" s="338"/>
      <c r="DP660" s="338"/>
      <c r="DQ660" s="338"/>
      <c r="DR660" s="338"/>
      <c r="DS660" s="338"/>
      <c r="DT660" s="338"/>
      <c r="DU660" s="338"/>
      <c r="DV660" s="338"/>
      <c r="DW660" s="338"/>
      <c r="DX660" s="338"/>
      <c r="DY660" s="338"/>
    </row>
    <row r="661" spans="2:129">
      <c r="B661" s="338"/>
      <c r="C661" s="338"/>
      <c r="D661" s="338"/>
      <c r="E661" s="338"/>
      <c r="F661" s="338"/>
      <c r="G661" s="338"/>
      <c r="CH661" s="338"/>
      <c r="CI661" s="338"/>
      <c r="CJ661" s="338"/>
      <c r="CK661" s="338"/>
      <c r="CL661" s="338"/>
      <c r="CM661" s="338"/>
      <c r="CN661" s="338"/>
      <c r="CO661" s="338"/>
      <c r="CP661" s="338"/>
      <c r="CQ661" s="338"/>
      <c r="CR661" s="338"/>
      <c r="CS661" s="338"/>
      <c r="CT661" s="338"/>
      <c r="CU661" s="338"/>
      <c r="CV661" s="338"/>
      <c r="CW661" s="338"/>
      <c r="CX661" s="338"/>
      <c r="CY661" s="338"/>
      <c r="CZ661" s="338"/>
      <c r="DA661" s="338"/>
      <c r="DB661" s="338"/>
      <c r="DC661" s="338"/>
      <c r="DD661" s="338"/>
      <c r="DE661" s="338"/>
      <c r="DF661" s="338"/>
      <c r="DG661" s="338"/>
      <c r="DH661" s="338"/>
      <c r="DI661" s="338"/>
      <c r="DJ661" s="338"/>
      <c r="DK661" s="338"/>
      <c r="DL661" s="338"/>
      <c r="DM661" s="338"/>
      <c r="DN661" s="338"/>
      <c r="DO661" s="338"/>
      <c r="DP661" s="338"/>
      <c r="DQ661" s="338"/>
      <c r="DR661" s="338"/>
      <c r="DS661" s="338"/>
      <c r="DT661" s="338"/>
      <c r="DU661" s="338"/>
      <c r="DV661" s="338"/>
      <c r="DW661" s="338"/>
      <c r="DX661" s="338"/>
      <c r="DY661" s="338"/>
    </row>
    <row r="662" spans="2:129">
      <c r="B662" s="338"/>
      <c r="C662" s="338"/>
      <c r="D662" s="338"/>
      <c r="E662" s="338"/>
      <c r="F662" s="338"/>
      <c r="G662" s="338"/>
      <c r="CH662" s="338"/>
      <c r="CI662" s="338"/>
      <c r="CJ662" s="338"/>
      <c r="CK662" s="338"/>
      <c r="CL662" s="338"/>
      <c r="CM662" s="338"/>
      <c r="CN662" s="338"/>
      <c r="CO662" s="338"/>
      <c r="CP662" s="338"/>
      <c r="CQ662" s="338"/>
      <c r="CR662" s="338"/>
      <c r="CS662" s="338"/>
      <c r="CT662" s="338"/>
      <c r="CU662" s="338"/>
      <c r="CV662" s="338"/>
      <c r="CW662" s="338"/>
      <c r="CX662" s="338"/>
      <c r="CY662" s="338"/>
      <c r="CZ662" s="338"/>
      <c r="DA662" s="338"/>
      <c r="DB662" s="338"/>
      <c r="DC662" s="338"/>
      <c r="DD662" s="338"/>
      <c r="DE662" s="338"/>
      <c r="DF662" s="338"/>
      <c r="DG662" s="338"/>
      <c r="DH662" s="338"/>
      <c r="DI662" s="338"/>
      <c r="DJ662" s="338"/>
      <c r="DK662" s="338"/>
      <c r="DL662" s="338"/>
      <c r="DM662" s="338"/>
      <c r="DN662" s="338"/>
      <c r="DO662" s="338"/>
      <c r="DP662" s="338"/>
      <c r="DQ662" s="338"/>
      <c r="DR662" s="338"/>
      <c r="DS662" s="338"/>
      <c r="DT662" s="338"/>
      <c r="DU662" s="338"/>
      <c r="DV662" s="338"/>
      <c r="DW662" s="338"/>
      <c r="DX662" s="338"/>
      <c r="DY662" s="338"/>
    </row>
    <row r="663" spans="2:129">
      <c r="B663" s="338"/>
      <c r="C663" s="338"/>
      <c r="D663" s="338"/>
      <c r="E663" s="338"/>
      <c r="F663" s="338"/>
      <c r="G663" s="338"/>
      <c r="CH663" s="338"/>
      <c r="CI663" s="338"/>
      <c r="CJ663" s="338"/>
      <c r="CK663" s="338"/>
      <c r="CL663" s="338"/>
      <c r="CM663" s="338"/>
      <c r="CN663" s="338"/>
      <c r="CO663" s="338"/>
      <c r="CP663" s="338"/>
      <c r="CQ663" s="338"/>
      <c r="CR663" s="338"/>
      <c r="CS663" s="338"/>
      <c r="CT663" s="338"/>
      <c r="CU663" s="338"/>
      <c r="CV663" s="338"/>
      <c r="CW663" s="338"/>
      <c r="CX663" s="338"/>
      <c r="CY663" s="338"/>
      <c r="CZ663" s="338"/>
      <c r="DA663" s="338"/>
      <c r="DB663" s="338"/>
      <c r="DC663" s="338"/>
      <c r="DD663" s="338"/>
      <c r="DE663" s="338"/>
      <c r="DF663" s="338"/>
      <c r="DG663" s="338"/>
      <c r="DH663" s="338"/>
      <c r="DI663" s="338"/>
      <c r="DJ663" s="338"/>
      <c r="DK663" s="338"/>
      <c r="DL663" s="338"/>
      <c r="DM663" s="338"/>
      <c r="DN663" s="338"/>
      <c r="DO663" s="338"/>
      <c r="DP663" s="338"/>
      <c r="DQ663" s="338"/>
      <c r="DR663" s="338"/>
      <c r="DS663" s="338"/>
      <c r="DT663" s="338"/>
      <c r="DU663" s="338"/>
      <c r="DV663" s="338"/>
      <c r="DW663" s="338"/>
      <c r="DX663" s="338"/>
      <c r="DY663" s="338"/>
    </row>
    <row r="664" spans="2:129">
      <c r="B664" s="338"/>
      <c r="C664" s="338"/>
      <c r="D664" s="338"/>
      <c r="E664" s="338"/>
      <c r="F664" s="338"/>
      <c r="G664" s="338"/>
      <c r="CH664" s="338"/>
      <c r="CI664" s="338"/>
      <c r="CJ664" s="338"/>
      <c r="CK664" s="338"/>
      <c r="CL664" s="338"/>
      <c r="CM664" s="338"/>
      <c r="CN664" s="338"/>
      <c r="CO664" s="338"/>
      <c r="CP664" s="338"/>
      <c r="CQ664" s="338"/>
      <c r="CR664" s="338"/>
      <c r="CS664" s="338"/>
      <c r="CT664" s="338"/>
      <c r="CU664" s="338"/>
      <c r="CV664" s="338"/>
      <c r="CW664" s="338"/>
      <c r="CX664" s="338"/>
      <c r="CY664" s="338"/>
      <c r="CZ664" s="338"/>
      <c r="DA664" s="338"/>
      <c r="DB664" s="338"/>
      <c r="DC664" s="338"/>
      <c r="DD664" s="338"/>
      <c r="DE664" s="338"/>
      <c r="DF664" s="338"/>
      <c r="DG664" s="338"/>
      <c r="DH664" s="338"/>
      <c r="DI664" s="338"/>
      <c r="DJ664" s="338"/>
      <c r="DK664" s="338"/>
      <c r="DL664" s="338"/>
      <c r="DM664" s="338"/>
      <c r="DN664" s="338"/>
      <c r="DO664" s="338"/>
      <c r="DP664" s="338"/>
      <c r="DQ664" s="338"/>
      <c r="DR664" s="338"/>
      <c r="DS664" s="338"/>
      <c r="DT664" s="338"/>
      <c r="DU664" s="338"/>
      <c r="DV664" s="338"/>
      <c r="DW664" s="338"/>
      <c r="DX664" s="338"/>
      <c r="DY664" s="338"/>
    </row>
    <row r="665" spans="2:129">
      <c r="B665" s="338"/>
      <c r="C665" s="338"/>
      <c r="D665" s="338"/>
      <c r="E665" s="338"/>
      <c r="F665" s="338"/>
      <c r="G665" s="338"/>
      <c r="CH665" s="338"/>
      <c r="CI665" s="338"/>
      <c r="CJ665" s="338"/>
      <c r="CK665" s="338"/>
      <c r="CL665" s="338"/>
      <c r="CM665" s="338"/>
      <c r="CN665" s="338"/>
      <c r="CO665" s="338"/>
      <c r="CP665" s="338"/>
      <c r="CQ665" s="338"/>
      <c r="CR665" s="338"/>
      <c r="CS665" s="338"/>
      <c r="CT665" s="338"/>
      <c r="CU665" s="338"/>
      <c r="CV665" s="338"/>
      <c r="CW665" s="338"/>
      <c r="CX665" s="338"/>
      <c r="CY665" s="338"/>
      <c r="CZ665" s="338"/>
      <c r="DA665" s="338"/>
      <c r="DB665" s="338"/>
      <c r="DC665" s="338"/>
      <c r="DD665" s="338"/>
      <c r="DE665" s="338"/>
      <c r="DF665" s="338"/>
      <c r="DG665" s="338"/>
      <c r="DH665" s="338"/>
      <c r="DI665" s="338"/>
      <c r="DJ665" s="338"/>
      <c r="DK665" s="338"/>
      <c r="DL665" s="338"/>
      <c r="DM665" s="338"/>
      <c r="DN665" s="338"/>
      <c r="DO665" s="338"/>
      <c r="DP665" s="338"/>
      <c r="DQ665" s="338"/>
      <c r="DR665" s="338"/>
      <c r="DS665" s="338"/>
      <c r="DT665" s="338"/>
      <c r="DU665" s="338"/>
      <c r="DV665" s="338"/>
      <c r="DW665" s="338"/>
      <c r="DX665" s="338"/>
      <c r="DY665" s="338"/>
    </row>
    <row r="666" spans="2:129">
      <c r="B666" s="338"/>
      <c r="C666" s="338"/>
      <c r="D666" s="338"/>
      <c r="E666" s="338"/>
      <c r="F666" s="338"/>
      <c r="G666" s="338"/>
      <c r="CH666" s="338"/>
      <c r="CI666" s="338"/>
      <c r="CJ666" s="338"/>
      <c r="CK666" s="338"/>
      <c r="CL666" s="338"/>
      <c r="CM666" s="338"/>
      <c r="CN666" s="338"/>
      <c r="CO666" s="338"/>
      <c r="CP666" s="338"/>
      <c r="CQ666" s="338"/>
      <c r="CR666" s="338"/>
      <c r="CS666" s="338"/>
      <c r="CT666" s="338"/>
      <c r="CU666" s="338"/>
      <c r="CV666" s="338"/>
      <c r="CW666" s="338"/>
      <c r="CX666" s="338"/>
      <c r="CY666" s="338"/>
      <c r="CZ666" s="338"/>
      <c r="DA666" s="338"/>
      <c r="DB666" s="338"/>
      <c r="DC666" s="338"/>
      <c r="DD666" s="338"/>
      <c r="DE666" s="338"/>
      <c r="DF666" s="338"/>
      <c r="DG666" s="338"/>
      <c r="DH666" s="338"/>
      <c r="DI666" s="338"/>
      <c r="DJ666" s="338"/>
      <c r="DK666" s="338"/>
      <c r="DL666" s="338"/>
      <c r="DM666" s="338"/>
      <c r="DN666" s="338"/>
      <c r="DO666" s="338"/>
      <c r="DP666" s="338"/>
      <c r="DQ666" s="338"/>
      <c r="DR666" s="338"/>
      <c r="DS666" s="338"/>
      <c r="DT666" s="338"/>
      <c r="DU666" s="338"/>
      <c r="DV666" s="338"/>
      <c r="DW666" s="338"/>
      <c r="DX666" s="338"/>
      <c r="DY666" s="338"/>
    </row>
    <row r="667" spans="2:129">
      <c r="B667" s="338"/>
      <c r="C667" s="338"/>
      <c r="D667" s="338"/>
      <c r="E667" s="338"/>
      <c r="F667" s="338"/>
      <c r="G667" s="338"/>
      <c r="CH667" s="338"/>
      <c r="CI667" s="338"/>
      <c r="CJ667" s="338"/>
      <c r="CK667" s="338"/>
      <c r="CL667" s="338"/>
      <c r="CM667" s="338"/>
      <c r="CN667" s="338"/>
      <c r="CO667" s="338"/>
      <c r="CP667" s="338"/>
      <c r="CQ667" s="338"/>
      <c r="CR667" s="338"/>
      <c r="CS667" s="338"/>
      <c r="CT667" s="338"/>
      <c r="CU667" s="338"/>
      <c r="CV667" s="338"/>
      <c r="CW667" s="338"/>
      <c r="CX667" s="338"/>
      <c r="CY667" s="338"/>
      <c r="CZ667" s="338"/>
      <c r="DA667" s="338"/>
      <c r="DB667" s="338"/>
      <c r="DC667" s="338"/>
      <c r="DD667" s="338"/>
      <c r="DE667" s="338"/>
      <c r="DF667" s="338"/>
      <c r="DG667" s="338"/>
      <c r="DH667" s="338"/>
      <c r="DI667" s="338"/>
      <c r="DJ667" s="338"/>
      <c r="DK667" s="338"/>
      <c r="DL667" s="338"/>
      <c r="DM667" s="338"/>
      <c r="DN667" s="338"/>
      <c r="DO667" s="338"/>
      <c r="DP667" s="338"/>
      <c r="DQ667" s="338"/>
      <c r="DR667" s="338"/>
      <c r="DS667" s="338"/>
      <c r="DT667" s="338"/>
      <c r="DU667" s="338"/>
      <c r="DV667" s="338"/>
      <c r="DW667" s="338"/>
      <c r="DX667" s="338"/>
      <c r="DY667" s="338"/>
    </row>
    <row r="668" spans="2:129">
      <c r="B668" s="338"/>
      <c r="C668" s="338"/>
      <c r="D668" s="338"/>
      <c r="E668" s="338"/>
      <c r="F668" s="338"/>
      <c r="G668" s="338"/>
      <c r="CH668" s="338"/>
      <c r="CI668" s="338"/>
      <c r="CJ668" s="338"/>
      <c r="CK668" s="338"/>
      <c r="CL668" s="338"/>
      <c r="CM668" s="338"/>
      <c r="CN668" s="338"/>
      <c r="CO668" s="338"/>
      <c r="CP668" s="338"/>
      <c r="CQ668" s="338"/>
      <c r="CR668" s="338"/>
      <c r="CS668" s="338"/>
      <c r="CT668" s="338"/>
      <c r="CU668" s="338"/>
      <c r="CV668" s="338"/>
      <c r="CW668" s="338"/>
      <c r="CX668" s="338"/>
      <c r="CY668" s="338"/>
      <c r="CZ668" s="338"/>
      <c r="DA668" s="338"/>
      <c r="DB668" s="338"/>
      <c r="DC668" s="338"/>
      <c r="DD668" s="338"/>
      <c r="DE668" s="338"/>
      <c r="DF668" s="338"/>
      <c r="DG668" s="338"/>
      <c r="DH668" s="338"/>
      <c r="DI668" s="338"/>
      <c r="DJ668" s="338"/>
      <c r="DK668" s="338"/>
      <c r="DL668" s="338"/>
      <c r="DM668" s="338"/>
      <c r="DN668" s="338"/>
      <c r="DO668" s="338"/>
      <c r="DP668" s="338"/>
      <c r="DQ668" s="338"/>
      <c r="DR668" s="338"/>
      <c r="DS668" s="338"/>
      <c r="DT668" s="338"/>
      <c r="DU668" s="338"/>
      <c r="DV668" s="338"/>
      <c r="DW668" s="338"/>
      <c r="DX668" s="338"/>
      <c r="DY668" s="338"/>
    </row>
    <row r="669" spans="2:129">
      <c r="B669" s="338"/>
      <c r="C669" s="338"/>
      <c r="D669" s="338"/>
      <c r="E669" s="338"/>
      <c r="F669" s="338"/>
      <c r="G669" s="338"/>
      <c r="CH669" s="338"/>
      <c r="CI669" s="338"/>
      <c r="CJ669" s="338"/>
      <c r="CK669" s="338"/>
      <c r="CL669" s="338"/>
      <c r="CM669" s="338"/>
      <c r="CN669" s="338"/>
      <c r="CO669" s="338"/>
      <c r="CP669" s="338"/>
      <c r="CQ669" s="338"/>
      <c r="CR669" s="338"/>
      <c r="CS669" s="338"/>
      <c r="CT669" s="338"/>
      <c r="CU669" s="338"/>
      <c r="CV669" s="338"/>
      <c r="CW669" s="338"/>
      <c r="CX669" s="338"/>
      <c r="CY669" s="338"/>
      <c r="CZ669" s="338"/>
      <c r="DA669" s="338"/>
      <c r="DB669" s="338"/>
      <c r="DC669" s="338"/>
      <c r="DD669" s="338"/>
      <c r="DE669" s="338"/>
      <c r="DF669" s="338"/>
      <c r="DG669" s="338"/>
      <c r="DH669" s="338"/>
      <c r="DI669" s="338"/>
      <c r="DJ669" s="338"/>
      <c r="DK669" s="338"/>
      <c r="DL669" s="338"/>
      <c r="DM669" s="338"/>
      <c r="DN669" s="338"/>
      <c r="DO669" s="338"/>
      <c r="DP669" s="338"/>
      <c r="DQ669" s="338"/>
      <c r="DR669" s="338"/>
      <c r="DS669" s="338"/>
      <c r="DT669" s="338"/>
      <c r="DU669" s="338"/>
      <c r="DV669" s="338"/>
      <c r="DW669" s="338"/>
      <c r="DX669" s="338"/>
      <c r="DY669" s="338"/>
    </row>
    <row r="670" spans="2:129">
      <c r="B670" s="338"/>
      <c r="C670" s="338"/>
      <c r="D670" s="338"/>
      <c r="E670" s="338"/>
      <c r="F670" s="338"/>
      <c r="G670" s="338"/>
      <c r="CH670" s="338"/>
      <c r="CI670" s="338"/>
      <c r="CJ670" s="338"/>
      <c r="CK670" s="338"/>
      <c r="CL670" s="338"/>
      <c r="CM670" s="338"/>
      <c r="CN670" s="338"/>
      <c r="CO670" s="338"/>
      <c r="CP670" s="338"/>
      <c r="CQ670" s="338"/>
      <c r="CR670" s="338"/>
      <c r="CS670" s="338"/>
      <c r="CT670" s="338"/>
      <c r="CU670" s="338"/>
      <c r="CV670" s="338"/>
      <c r="CW670" s="338"/>
      <c r="CX670" s="338"/>
      <c r="CY670" s="338"/>
      <c r="CZ670" s="338"/>
      <c r="DA670" s="338"/>
      <c r="DB670" s="338"/>
      <c r="DC670" s="338"/>
      <c r="DD670" s="338"/>
      <c r="DE670" s="338"/>
      <c r="DF670" s="338"/>
      <c r="DG670" s="338"/>
      <c r="DH670" s="338"/>
      <c r="DI670" s="338"/>
      <c r="DJ670" s="338"/>
      <c r="DK670" s="338"/>
      <c r="DL670" s="338"/>
      <c r="DM670" s="338"/>
      <c r="DN670" s="338"/>
      <c r="DO670" s="338"/>
      <c r="DP670" s="338"/>
      <c r="DQ670" s="338"/>
      <c r="DR670" s="338"/>
      <c r="DS670" s="338"/>
      <c r="DT670" s="338"/>
      <c r="DU670" s="338"/>
      <c r="DV670" s="338"/>
      <c r="DW670" s="338"/>
      <c r="DX670" s="338"/>
      <c r="DY670" s="338"/>
    </row>
    <row r="671" spans="2:129">
      <c r="B671" s="338"/>
      <c r="C671" s="338"/>
      <c r="D671" s="338"/>
      <c r="E671" s="338"/>
      <c r="F671" s="338"/>
      <c r="G671" s="338"/>
      <c r="CH671" s="338"/>
      <c r="CI671" s="338"/>
      <c r="CJ671" s="338"/>
      <c r="CK671" s="338"/>
      <c r="CL671" s="338"/>
      <c r="CM671" s="338"/>
      <c r="CN671" s="338"/>
      <c r="CO671" s="338"/>
      <c r="CP671" s="338"/>
      <c r="CQ671" s="338"/>
      <c r="CR671" s="338"/>
      <c r="CS671" s="338"/>
      <c r="CT671" s="338"/>
      <c r="CU671" s="338"/>
      <c r="CV671" s="338"/>
      <c r="CW671" s="338"/>
      <c r="CX671" s="338"/>
      <c r="CY671" s="338"/>
      <c r="CZ671" s="338"/>
      <c r="DA671" s="338"/>
      <c r="DB671" s="338"/>
      <c r="DC671" s="338"/>
      <c r="DD671" s="338"/>
      <c r="DE671" s="338"/>
      <c r="DF671" s="338"/>
      <c r="DG671" s="338"/>
      <c r="DH671" s="338"/>
      <c r="DI671" s="338"/>
      <c r="DJ671" s="338"/>
      <c r="DK671" s="338"/>
      <c r="DL671" s="338"/>
      <c r="DM671" s="338"/>
      <c r="DN671" s="338"/>
      <c r="DO671" s="338"/>
      <c r="DP671" s="338"/>
      <c r="DQ671" s="338"/>
      <c r="DR671" s="338"/>
      <c r="DS671" s="338"/>
      <c r="DT671" s="338"/>
      <c r="DU671" s="338"/>
      <c r="DV671" s="338"/>
      <c r="DW671" s="338"/>
      <c r="DX671" s="338"/>
      <c r="DY671" s="338"/>
    </row>
    <row r="672" spans="2:129">
      <c r="B672" s="338"/>
      <c r="C672" s="338"/>
      <c r="D672" s="338"/>
      <c r="E672" s="338"/>
      <c r="F672" s="338"/>
      <c r="G672" s="338"/>
      <c r="CH672" s="338"/>
      <c r="CI672" s="338"/>
      <c r="CJ672" s="338"/>
      <c r="CK672" s="338"/>
      <c r="CL672" s="338"/>
      <c r="CM672" s="338"/>
      <c r="CN672" s="338"/>
      <c r="CO672" s="338"/>
      <c r="CP672" s="338"/>
      <c r="CQ672" s="338"/>
      <c r="CR672" s="338"/>
      <c r="CS672" s="338"/>
      <c r="CT672" s="338"/>
      <c r="CU672" s="338"/>
      <c r="CV672" s="338"/>
      <c r="CW672" s="338"/>
      <c r="CX672" s="338"/>
      <c r="CY672" s="338"/>
      <c r="CZ672" s="338"/>
      <c r="DA672" s="338"/>
      <c r="DB672" s="338"/>
      <c r="DC672" s="338"/>
      <c r="DD672" s="338"/>
      <c r="DE672" s="338"/>
      <c r="DF672" s="338"/>
      <c r="DG672" s="338"/>
      <c r="DH672" s="338"/>
      <c r="DI672" s="338"/>
      <c r="DJ672" s="338"/>
      <c r="DK672" s="338"/>
      <c r="DL672" s="338"/>
      <c r="DM672" s="338"/>
      <c r="DN672" s="338"/>
      <c r="DO672" s="338"/>
      <c r="DP672" s="338"/>
      <c r="DQ672" s="338"/>
      <c r="DR672" s="338"/>
      <c r="DS672" s="338"/>
      <c r="DT672" s="338"/>
      <c r="DU672" s="338"/>
      <c r="DV672" s="338"/>
      <c r="DW672" s="338"/>
      <c r="DX672" s="338"/>
      <c r="DY672" s="338"/>
    </row>
    <row r="673" spans="2:129">
      <c r="B673" s="338"/>
      <c r="C673" s="338"/>
      <c r="D673" s="338"/>
      <c r="E673" s="338"/>
      <c r="F673" s="338"/>
      <c r="G673" s="338"/>
      <c r="CH673" s="338"/>
      <c r="CI673" s="338"/>
      <c r="CJ673" s="338"/>
      <c r="CK673" s="338"/>
      <c r="CL673" s="338"/>
      <c r="CM673" s="338"/>
      <c r="CN673" s="338"/>
      <c r="CO673" s="338"/>
      <c r="CP673" s="338"/>
      <c r="CQ673" s="338"/>
      <c r="CR673" s="338"/>
      <c r="CS673" s="338"/>
      <c r="CT673" s="338"/>
      <c r="CU673" s="338"/>
      <c r="CV673" s="338"/>
      <c r="CW673" s="338"/>
      <c r="CX673" s="338"/>
      <c r="CY673" s="338"/>
      <c r="CZ673" s="338"/>
      <c r="DA673" s="338"/>
      <c r="DB673" s="338"/>
      <c r="DC673" s="338"/>
      <c r="DD673" s="338"/>
      <c r="DE673" s="338"/>
      <c r="DF673" s="338"/>
      <c r="DG673" s="338"/>
      <c r="DH673" s="338"/>
      <c r="DI673" s="338"/>
      <c r="DJ673" s="338"/>
      <c r="DK673" s="338"/>
      <c r="DL673" s="338"/>
      <c r="DM673" s="338"/>
      <c r="DN673" s="338"/>
      <c r="DO673" s="338"/>
      <c r="DP673" s="338"/>
      <c r="DQ673" s="338"/>
      <c r="DR673" s="338"/>
      <c r="DS673" s="338"/>
      <c r="DT673" s="338"/>
      <c r="DU673" s="338"/>
      <c r="DV673" s="338"/>
      <c r="DW673" s="338"/>
      <c r="DX673" s="338"/>
      <c r="DY673" s="338"/>
    </row>
    <row r="674" spans="2:129">
      <c r="B674" s="338"/>
      <c r="C674" s="338"/>
      <c r="D674" s="338"/>
      <c r="E674" s="338"/>
      <c r="F674" s="338"/>
      <c r="G674" s="338"/>
      <c r="CH674" s="338"/>
      <c r="CI674" s="338"/>
      <c r="CJ674" s="338"/>
      <c r="CK674" s="338"/>
      <c r="CL674" s="338"/>
      <c r="CM674" s="338"/>
      <c r="CN674" s="338"/>
      <c r="CO674" s="338"/>
      <c r="CP674" s="338"/>
      <c r="CQ674" s="338"/>
      <c r="CR674" s="338"/>
      <c r="CS674" s="338"/>
      <c r="CT674" s="338"/>
      <c r="CU674" s="338"/>
      <c r="CV674" s="338"/>
      <c r="CW674" s="338"/>
      <c r="CX674" s="338"/>
      <c r="CY674" s="338"/>
      <c r="CZ674" s="338"/>
      <c r="DA674" s="338"/>
      <c r="DB674" s="338"/>
      <c r="DC674" s="338"/>
      <c r="DD674" s="338"/>
      <c r="DE674" s="338"/>
      <c r="DF674" s="338"/>
      <c r="DG674" s="338"/>
      <c r="DH674" s="338"/>
      <c r="DI674" s="338"/>
      <c r="DJ674" s="338"/>
      <c r="DK674" s="338"/>
      <c r="DL674" s="338"/>
      <c r="DM674" s="338"/>
      <c r="DN674" s="338"/>
      <c r="DO674" s="338"/>
      <c r="DP674" s="338"/>
      <c r="DQ674" s="338"/>
      <c r="DR674" s="338"/>
      <c r="DS674" s="338"/>
      <c r="DT674" s="338"/>
      <c r="DU674" s="338"/>
      <c r="DV674" s="338"/>
      <c r="DW674" s="338"/>
      <c r="DX674" s="338"/>
      <c r="DY674" s="338"/>
    </row>
    <row r="675" spans="2:129">
      <c r="B675" s="338"/>
      <c r="C675" s="338"/>
      <c r="D675" s="338"/>
      <c r="E675" s="338"/>
      <c r="F675" s="338"/>
      <c r="G675" s="338"/>
      <c r="CH675" s="338"/>
      <c r="CI675" s="338"/>
      <c r="CJ675" s="338"/>
      <c r="CK675" s="338"/>
      <c r="CL675" s="338"/>
      <c r="CM675" s="338"/>
      <c r="CN675" s="338"/>
      <c r="CO675" s="338"/>
      <c r="CP675" s="338"/>
      <c r="CQ675" s="338"/>
      <c r="CR675" s="338"/>
      <c r="CS675" s="338"/>
      <c r="CT675" s="338"/>
      <c r="CU675" s="338"/>
      <c r="CV675" s="338"/>
      <c r="CW675" s="338"/>
      <c r="CX675" s="338"/>
      <c r="CY675" s="338"/>
      <c r="CZ675" s="338"/>
      <c r="DA675" s="338"/>
      <c r="DB675" s="338"/>
      <c r="DC675" s="338"/>
      <c r="DD675" s="338"/>
      <c r="DE675" s="338"/>
      <c r="DF675" s="338"/>
      <c r="DG675" s="338"/>
      <c r="DH675" s="338"/>
      <c r="DI675" s="338"/>
      <c r="DJ675" s="338"/>
      <c r="DK675" s="338"/>
      <c r="DL675" s="338"/>
      <c r="DM675" s="338"/>
      <c r="DN675" s="338"/>
      <c r="DO675" s="338"/>
      <c r="DP675" s="338"/>
      <c r="DQ675" s="338"/>
      <c r="DR675" s="338"/>
      <c r="DS675" s="338"/>
      <c r="DT675" s="338"/>
      <c r="DU675" s="338"/>
      <c r="DV675" s="338"/>
      <c r="DW675" s="338"/>
      <c r="DX675" s="338"/>
      <c r="DY675" s="338"/>
    </row>
    <row r="676" spans="2:129">
      <c r="B676" s="338"/>
      <c r="C676" s="338"/>
      <c r="D676" s="338"/>
      <c r="E676" s="338"/>
      <c r="F676" s="338"/>
      <c r="G676" s="338"/>
      <c r="CH676" s="338"/>
      <c r="CI676" s="338"/>
      <c r="CJ676" s="338"/>
      <c r="CK676" s="338"/>
      <c r="CL676" s="338"/>
      <c r="CM676" s="338"/>
      <c r="CN676" s="338"/>
      <c r="CO676" s="338"/>
      <c r="CP676" s="338"/>
      <c r="CQ676" s="338"/>
      <c r="CR676" s="338"/>
      <c r="CS676" s="338"/>
      <c r="CT676" s="338"/>
      <c r="CU676" s="338"/>
      <c r="CV676" s="338"/>
      <c r="CW676" s="338"/>
      <c r="CX676" s="338"/>
      <c r="CY676" s="338"/>
      <c r="CZ676" s="338"/>
      <c r="DA676" s="338"/>
      <c r="DB676" s="338"/>
      <c r="DC676" s="338"/>
      <c r="DD676" s="338"/>
      <c r="DE676" s="338"/>
      <c r="DF676" s="338"/>
      <c r="DG676" s="338"/>
      <c r="DH676" s="338"/>
      <c r="DI676" s="338"/>
      <c r="DJ676" s="338"/>
      <c r="DK676" s="338"/>
      <c r="DL676" s="338"/>
      <c r="DM676" s="338"/>
      <c r="DN676" s="338"/>
      <c r="DO676" s="338"/>
      <c r="DP676" s="338"/>
      <c r="DQ676" s="338"/>
      <c r="DR676" s="338"/>
      <c r="DS676" s="338"/>
      <c r="DT676" s="338"/>
      <c r="DU676" s="338"/>
      <c r="DV676" s="338"/>
      <c r="DW676" s="338"/>
      <c r="DX676" s="338"/>
      <c r="DY676" s="338"/>
    </row>
    <row r="677" spans="2:129">
      <c r="B677" s="338"/>
      <c r="C677" s="338"/>
      <c r="D677" s="338"/>
      <c r="E677" s="338"/>
      <c r="F677" s="338"/>
      <c r="G677" s="338"/>
      <c r="CH677" s="338"/>
      <c r="CI677" s="338"/>
      <c r="CJ677" s="338"/>
      <c r="CK677" s="338"/>
      <c r="CL677" s="338"/>
      <c r="CM677" s="338"/>
      <c r="CN677" s="338"/>
      <c r="CO677" s="338"/>
      <c r="CP677" s="338"/>
      <c r="CQ677" s="338"/>
      <c r="CR677" s="338"/>
      <c r="CS677" s="338"/>
      <c r="CT677" s="338"/>
      <c r="CU677" s="338"/>
      <c r="CV677" s="338"/>
      <c r="CW677" s="338"/>
      <c r="CX677" s="338"/>
      <c r="CY677" s="338"/>
      <c r="CZ677" s="338"/>
      <c r="DA677" s="338"/>
      <c r="DB677" s="338"/>
      <c r="DC677" s="338"/>
      <c r="DD677" s="338"/>
      <c r="DE677" s="338"/>
      <c r="DF677" s="338"/>
      <c r="DG677" s="338"/>
      <c r="DH677" s="338"/>
      <c r="DI677" s="338"/>
      <c r="DJ677" s="338"/>
      <c r="DK677" s="338"/>
      <c r="DL677" s="338"/>
      <c r="DM677" s="338"/>
      <c r="DN677" s="338"/>
      <c r="DO677" s="338"/>
      <c r="DP677" s="338"/>
      <c r="DQ677" s="338"/>
      <c r="DR677" s="338"/>
      <c r="DS677" s="338"/>
      <c r="DT677" s="338"/>
      <c r="DU677" s="338"/>
      <c r="DV677" s="338"/>
      <c r="DW677" s="338"/>
      <c r="DX677" s="338"/>
      <c r="DY677" s="338"/>
    </row>
    <row r="678" spans="2:129">
      <c r="B678" s="338"/>
      <c r="C678" s="338"/>
      <c r="D678" s="338"/>
      <c r="E678" s="338"/>
      <c r="F678" s="338"/>
      <c r="G678" s="338"/>
      <c r="CH678" s="338"/>
      <c r="CI678" s="338"/>
      <c r="CJ678" s="338"/>
      <c r="CK678" s="338"/>
      <c r="CL678" s="338"/>
      <c r="CM678" s="338"/>
      <c r="CN678" s="338"/>
      <c r="CO678" s="338"/>
      <c r="CP678" s="338"/>
      <c r="CQ678" s="338"/>
      <c r="CR678" s="338"/>
      <c r="CS678" s="338"/>
      <c r="CT678" s="338"/>
      <c r="CU678" s="338"/>
      <c r="CV678" s="338"/>
      <c r="CW678" s="338"/>
      <c r="CX678" s="338"/>
      <c r="CY678" s="338"/>
      <c r="CZ678" s="338"/>
      <c r="DA678" s="338"/>
      <c r="DB678" s="338"/>
      <c r="DC678" s="338"/>
      <c r="DD678" s="338"/>
      <c r="DE678" s="338"/>
      <c r="DF678" s="338"/>
      <c r="DG678" s="338"/>
      <c r="DH678" s="338"/>
      <c r="DI678" s="338"/>
      <c r="DJ678" s="338"/>
      <c r="DK678" s="338"/>
      <c r="DL678" s="338"/>
      <c r="DM678" s="338"/>
      <c r="DN678" s="338"/>
      <c r="DO678" s="338"/>
      <c r="DP678" s="338"/>
      <c r="DQ678" s="338"/>
      <c r="DR678" s="338"/>
      <c r="DS678" s="338"/>
      <c r="DT678" s="338"/>
      <c r="DU678" s="338"/>
      <c r="DV678" s="338"/>
      <c r="DW678" s="338"/>
      <c r="DX678" s="338"/>
      <c r="DY678" s="338"/>
    </row>
    <row r="679" spans="2:129">
      <c r="B679" s="338"/>
      <c r="C679" s="338"/>
      <c r="D679" s="338"/>
      <c r="E679" s="338"/>
      <c r="F679" s="338"/>
      <c r="G679" s="338"/>
      <c r="CH679" s="338"/>
      <c r="CI679" s="338"/>
      <c r="CJ679" s="338"/>
      <c r="CK679" s="338"/>
      <c r="CL679" s="338"/>
      <c r="CM679" s="338"/>
      <c r="CN679" s="338"/>
      <c r="CO679" s="338"/>
      <c r="CP679" s="338"/>
      <c r="CQ679" s="338"/>
      <c r="CR679" s="338"/>
      <c r="CS679" s="338"/>
      <c r="CT679" s="338"/>
      <c r="CU679" s="338"/>
      <c r="CV679" s="338"/>
      <c r="CW679" s="338"/>
      <c r="CX679" s="338"/>
      <c r="CY679" s="338"/>
      <c r="CZ679" s="338"/>
      <c r="DA679" s="338"/>
      <c r="DB679" s="338"/>
      <c r="DC679" s="338"/>
      <c r="DD679" s="338"/>
      <c r="DE679" s="338"/>
      <c r="DF679" s="338"/>
      <c r="DG679" s="338"/>
      <c r="DH679" s="338"/>
      <c r="DI679" s="338"/>
      <c r="DJ679" s="338"/>
      <c r="DK679" s="338"/>
      <c r="DL679" s="338"/>
      <c r="DM679" s="338"/>
      <c r="DN679" s="338"/>
      <c r="DO679" s="338"/>
      <c r="DP679" s="338"/>
      <c r="DQ679" s="338"/>
      <c r="DR679" s="338"/>
      <c r="DS679" s="338"/>
      <c r="DT679" s="338"/>
      <c r="DU679" s="338"/>
      <c r="DV679" s="338"/>
      <c r="DW679" s="338"/>
      <c r="DX679" s="338"/>
      <c r="DY679" s="338"/>
    </row>
    <row r="680" spans="2:129">
      <c r="B680" s="338"/>
      <c r="C680" s="338"/>
      <c r="D680" s="338"/>
      <c r="E680" s="338"/>
      <c r="F680" s="338"/>
      <c r="G680" s="338"/>
      <c r="CH680" s="338"/>
      <c r="CI680" s="338"/>
      <c r="CJ680" s="338"/>
      <c r="CK680" s="338"/>
      <c r="CL680" s="338"/>
      <c r="CM680" s="338"/>
      <c r="CN680" s="338"/>
      <c r="CO680" s="338"/>
      <c r="CP680" s="338"/>
      <c r="CQ680" s="338"/>
      <c r="CR680" s="338"/>
      <c r="CS680" s="338"/>
      <c r="CT680" s="338"/>
      <c r="CU680" s="338"/>
      <c r="CV680" s="338"/>
      <c r="CW680" s="338"/>
      <c r="CX680" s="338"/>
      <c r="CY680" s="338"/>
      <c r="CZ680" s="338"/>
      <c r="DA680" s="338"/>
      <c r="DB680" s="338"/>
      <c r="DC680" s="338"/>
      <c r="DD680" s="338"/>
      <c r="DE680" s="338"/>
      <c r="DF680" s="338"/>
      <c r="DG680" s="338"/>
      <c r="DH680" s="338"/>
      <c r="DI680" s="338"/>
      <c r="DJ680" s="338"/>
      <c r="DK680" s="338"/>
      <c r="DL680" s="338"/>
      <c r="DM680" s="338"/>
      <c r="DN680" s="338"/>
      <c r="DO680" s="338"/>
      <c r="DP680" s="338"/>
      <c r="DQ680" s="338"/>
      <c r="DR680" s="338"/>
      <c r="DS680" s="338"/>
      <c r="DT680" s="338"/>
      <c r="DU680" s="338"/>
      <c r="DV680" s="338"/>
      <c r="DW680" s="338"/>
      <c r="DX680" s="338"/>
      <c r="DY680" s="338"/>
    </row>
    <row r="681" spans="2:129">
      <c r="B681" s="338"/>
      <c r="C681" s="338"/>
      <c r="D681" s="338"/>
      <c r="E681" s="338"/>
      <c r="F681" s="338"/>
      <c r="G681" s="338"/>
      <c r="CH681" s="338"/>
      <c r="CI681" s="338"/>
      <c r="CJ681" s="338"/>
      <c r="CK681" s="338"/>
      <c r="CL681" s="338"/>
      <c r="CM681" s="338"/>
      <c r="CN681" s="338"/>
      <c r="CO681" s="338"/>
      <c r="CP681" s="338"/>
      <c r="CQ681" s="338"/>
      <c r="CR681" s="338"/>
      <c r="CS681" s="338"/>
      <c r="CT681" s="338"/>
      <c r="CU681" s="338"/>
      <c r="CV681" s="338"/>
      <c r="CW681" s="338"/>
      <c r="CX681" s="338"/>
      <c r="CY681" s="338"/>
      <c r="CZ681" s="338"/>
      <c r="DA681" s="338"/>
      <c r="DB681" s="338"/>
      <c r="DC681" s="338"/>
      <c r="DD681" s="338"/>
      <c r="DE681" s="338"/>
      <c r="DF681" s="338"/>
      <c r="DG681" s="338"/>
      <c r="DH681" s="338"/>
      <c r="DI681" s="338"/>
      <c r="DJ681" s="338"/>
      <c r="DK681" s="338"/>
      <c r="DL681" s="338"/>
      <c r="DM681" s="338"/>
      <c r="DN681" s="338"/>
      <c r="DO681" s="338"/>
      <c r="DP681" s="338"/>
      <c r="DQ681" s="338"/>
      <c r="DR681" s="338"/>
      <c r="DS681" s="338"/>
      <c r="DT681" s="338"/>
      <c r="DU681" s="338"/>
      <c r="DV681" s="338"/>
      <c r="DW681" s="338"/>
      <c r="DX681" s="338"/>
      <c r="DY681" s="338"/>
    </row>
    <row r="682" spans="2:129">
      <c r="B682" s="338"/>
      <c r="C682" s="338"/>
      <c r="D682" s="338"/>
      <c r="E682" s="338"/>
      <c r="F682" s="338"/>
      <c r="G682" s="338"/>
      <c r="CH682" s="338"/>
      <c r="CI682" s="338"/>
      <c r="CJ682" s="338"/>
      <c r="CK682" s="338"/>
      <c r="CL682" s="338"/>
      <c r="CM682" s="338"/>
      <c r="CN682" s="338"/>
      <c r="CO682" s="338"/>
      <c r="CP682" s="338"/>
      <c r="CQ682" s="338"/>
      <c r="CR682" s="338"/>
      <c r="CS682" s="338"/>
      <c r="CT682" s="338"/>
      <c r="CU682" s="338"/>
      <c r="CV682" s="338"/>
      <c r="CW682" s="338"/>
      <c r="CX682" s="338"/>
      <c r="CY682" s="338"/>
      <c r="CZ682" s="338"/>
      <c r="DA682" s="338"/>
      <c r="DB682" s="338"/>
      <c r="DC682" s="338"/>
      <c r="DD682" s="338"/>
      <c r="DE682" s="338"/>
      <c r="DF682" s="338"/>
      <c r="DG682" s="338"/>
      <c r="DH682" s="338"/>
      <c r="DI682" s="338"/>
      <c r="DJ682" s="338"/>
      <c r="DK682" s="338"/>
      <c r="DL682" s="338"/>
      <c r="DM682" s="338"/>
      <c r="DN682" s="338"/>
      <c r="DO682" s="338"/>
      <c r="DP682" s="338"/>
      <c r="DQ682" s="338"/>
      <c r="DR682" s="338"/>
      <c r="DS682" s="338"/>
      <c r="DT682" s="338"/>
      <c r="DU682" s="338"/>
      <c r="DV682" s="338"/>
      <c r="DW682" s="338"/>
      <c r="DX682" s="338"/>
      <c r="DY682" s="338"/>
    </row>
    <row r="683" spans="2:129">
      <c r="B683" s="338"/>
      <c r="C683" s="338"/>
      <c r="D683" s="338"/>
      <c r="E683" s="338"/>
      <c r="F683" s="338"/>
      <c r="G683" s="338"/>
      <c r="CH683" s="338"/>
      <c r="CI683" s="338"/>
      <c r="CJ683" s="338"/>
      <c r="CK683" s="338"/>
      <c r="CL683" s="338"/>
      <c r="CM683" s="338"/>
      <c r="CN683" s="338"/>
      <c r="CO683" s="338"/>
      <c r="CP683" s="338"/>
      <c r="CQ683" s="338"/>
      <c r="CR683" s="338"/>
      <c r="CS683" s="338"/>
      <c r="CT683" s="338"/>
      <c r="CU683" s="338"/>
      <c r="CV683" s="338"/>
      <c r="CW683" s="338"/>
      <c r="CX683" s="338"/>
      <c r="CY683" s="338"/>
      <c r="CZ683" s="338"/>
      <c r="DA683" s="338"/>
      <c r="DB683" s="338"/>
      <c r="DC683" s="338"/>
      <c r="DD683" s="338"/>
      <c r="DE683" s="338"/>
      <c r="DF683" s="338"/>
      <c r="DG683" s="338"/>
      <c r="DH683" s="338"/>
      <c r="DI683" s="338"/>
      <c r="DJ683" s="338"/>
      <c r="DK683" s="338"/>
      <c r="DL683" s="338"/>
      <c r="DM683" s="338"/>
      <c r="DN683" s="338"/>
      <c r="DO683" s="338"/>
      <c r="DP683" s="338"/>
      <c r="DQ683" s="338"/>
      <c r="DR683" s="338"/>
      <c r="DS683" s="338"/>
      <c r="DT683" s="338"/>
      <c r="DU683" s="338"/>
      <c r="DV683" s="338"/>
      <c r="DW683" s="338"/>
      <c r="DX683" s="338"/>
      <c r="DY683" s="338"/>
    </row>
    <row r="684" spans="2:129">
      <c r="B684" s="338"/>
      <c r="C684" s="338"/>
      <c r="D684" s="338"/>
      <c r="E684" s="338"/>
      <c r="F684" s="338"/>
      <c r="G684" s="338"/>
      <c r="CH684" s="338"/>
      <c r="CI684" s="338"/>
      <c r="CJ684" s="338"/>
      <c r="CK684" s="338"/>
      <c r="CL684" s="338"/>
      <c r="CM684" s="338"/>
      <c r="CN684" s="338"/>
      <c r="CO684" s="338"/>
      <c r="CP684" s="338"/>
      <c r="CQ684" s="338"/>
      <c r="CR684" s="338"/>
      <c r="CS684" s="338"/>
      <c r="CT684" s="338"/>
      <c r="CU684" s="338"/>
      <c r="CV684" s="338"/>
      <c r="CW684" s="338"/>
      <c r="CX684" s="338"/>
      <c r="CY684" s="338"/>
      <c r="CZ684" s="338"/>
      <c r="DA684" s="338"/>
      <c r="DB684" s="338"/>
      <c r="DC684" s="338"/>
      <c r="DD684" s="338"/>
      <c r="DE684" s="338"/>
      <c r="DF684" s="338"/>
      <c r="DG684" s="338"/>
      <c r="DH684" s="338"/>
      <c r="DI684" s="338"/>
      <c r="DJ684" s="338"/>
      <c r="DK684" s="338"/>
      <c r="DL684" s="338"/>
      <c r="DM684" s="338"/>
      <c r="DN684" s="338"/>
      <c r="DO684" s="338"/>
      <c r="DP684" s="338"/>
      <c r="DQ684" s="338"/>
      <c r="DR684" s="338"/>
      <c r="DS684" s="338"/>
      <c r="DT684" s="338"/>
      <c r="DU684" s="338"/>
      <c r="DV684" s="338"/>
      <c r="DW684" s="338"/>
      <c r="DX684" s="338"/>
      <c r="DY684" s="338"/>
    </row>
    <row r="685" spans="2:129">
      <c r="B685" s="338"/>
      <c r="C685" s="338"/>
      <c r="D685" s="338"/>
      <c r="E685" s="338"/>
      <c r="F685" s="338"/>
      <c r="G685" s="338"/>
      <c r="CH685" s="338"/>
      <c r="CI685" s="338"/>
      <c r="CJ685" s="338"/>
      <c r="CK685" s="338"/>
      <c r="CL685" s="338"/>
      <c r="CM685" s="338"/>
      <c r="CN685" s="338"/>
      <c r="CO685" s="338"/>
      <c r="CP685" s="338"/>
      <c r="CQ685" s="338"/>
      <c r="CR685" s="338"/>
      <c r="CS685" s="338"/>
      <c r="CT685" s="338"/>
      <c r="CU685" s="338"/>
      <c r="CV685" s="338"/>
      <c r="CW685" s="338"/>
      <c r="CX685" s="338"/>
      <c r="CY685" s="338"/>
      <c r="CZ685" s="338"/>
      <c r="DA685" s="338"/>
      <c r="DB685" s="338"/>
      <c r="DC685" s="338"/>
      <c r="DD685" s="338"/>
      <c r="DE685" s="338"/>
      <c r="DF685" s="338"/>
      <c r="DG685" s="338"/>
      <c r="DH685" s="338"/>
      <c r="DI685" s="338"/>
      <c r="DJ685" s="338"/>
      <c r="DK685" s="338"/>
      <c r="DL685" s="338"/>
      <c r="DM685" s="338"/>
      <c r="DN685" s="338"/>
      <c r="DO685" s="338"/>
      <c r="DP685" s="338"/>
      <c r="DQ685" s="338"/>
      <c r="DR685" s="338"/>
      <c r="DS685" s="338"/>
      <c r="DT685" s="338"/>
      <c r="DU685" s="338"/>
      <c r="DV685" s="338"/>
      <c r="DW685" s="338"/>
      <c r="DX685" s="338"/>
      <c r="DY685" s="338"/>
    </row>
    <row r="686" spans="2:129">
      <c r="B686" s="338"/>
      <c r="C686" s="338"/>
      <c r="D686" s="338"/>
      <c r="E686" s="338"/>
      <c r="F686" s="338"/>
      <c r="G686" s="338"/>
      <c r="CH686" s="338"/>
      <c r="CI686" s="338"/>
      <c r="CJ686" s="338"/>
      <c r="CK686" s="338"/>
      <c r="CL686" s="338"/>
      <c r="CM686" s="338"/>
      <c r="CN686" s="338"/>
      <c r="CO686" s="338"/>
      <c r="CP686" s="338"/>
      <c r="CQ686" s="338"/>
      <c r="CR686" s="338"/>
      <c r="CS686" s="338"/>
      <c r="CT686" s="338"/>
      <c r="CU686" s="338"/>
      <c r="CV686" s="338"/>
      <c r="CW686" s="338"/>
      <c r="CX686" s="338"/>
      <c r="CY686" s="338"/>
      <c r="CZ686" s="338"/>
      <c r="DA686" s="338"/>
      <c r="DB686" s="338"/>
      <c r="DC686" s="338"/>
      <c r="DD686" s="338"/>
      <c r="DE686" s="338"/>
      <c r="DF686" s="338"/>
      <c r="DG686" s="338"/>
      <c r="DH686" s="338"/>
      <c r="DI686" s="338"/>
      <c r="DJ686" s="338"/>
      <c r="DK686" s="338"/>
      <c r="DL686" s="338"/>
      <c r="DM686" s="338"/>
      <c r="DN686" s="338"/>
      <c r="DO686" s="338"/>
      <c r="DP686" s="338"/>
      <c r="DQ686" s="338"/>
      <c r="DR686" s="338"/>
      <c r="DS686" s="338"/>
      <c r="DT686" s="338"/>
      <c r="DU686" s="338"/>
      <c r="DV686" s="338"/>
      <c r="DW686" s="338"/>
      <c r="DX686" s="338"/>
      <c r="DY686" s="338"/>
    </row>
    <row r="687" spans="2:129">
      <c r="B687" s="338"/>
      <c r="C687" s="338"/>
      <c r="D687" s="338"/>
      <c r="E687" s="338"/>
      <c r="F687" s="338"/>
      <c r="G687" s="338"/>
      <c r="CH687" s="338"/>
      <c r="CI687" s="338"/>
      <c r="CJ687" s="338"/>
      <c r="CK687" s="338"/>
      <c r="CL687" s="338"/>
      <c r="CM687" s="338"/>
      <c r="CN687" s="338"/>
      <c r="CO687" s="338"/>
      <c r="CP687" s="338"/>
      <c r="CQ687" s="338"/>
      <c r="CR687" s="338"/>
      <c r="CS687" s="338"/>
      <c r="CT687" s="338"/>
      <c r="CU687" s="338"/>
      <c r="CV687" s="338"/>
      <c r="CW687" s="338"/>
      <c r="CX687" s="338"/>
      <c r="CY687" s="338"/>
      <c r="CZ687" s="338"/>
      <c r="DA687" s="338"/>
      <c r="DB687" s="338"/>
      <c r="DC687" s="338"/>
      <c r="DD687" s="338"/>
      <c r="DE687" s="338"/>
      <c r="DF687" s="338"/>
      <c r="DG687" s="338"/>
      <c r="DH687" s="338"/>
      <c r="DI687" s="338"/>
      <c r="DJ687" s="338"/>
      <c r="DK687" s="338"/>
      <c r="DL687" s="338"/>
      <c r="DM687" s="338"/>
      <c r="DN687" s="338"/>
      <c r="DO687" s="338"/>
      <c r="DP687" s="338"/>
      <c r="DQ687" s="338"/>
      <c r="DR687" s="338"/>
      <c r="DS687" s="338"/>
      <c r="DT687" s="338"/>
      <c r="DU687" s="338"/>
      <c r="DV687" s="338"/>
      <c r="DW687" s="338"/>
      <c r="DX687" s="338"/>
      <c r="DY687" s="338"/>
    </row>
    <row r="688" spans="2:129">
      <c r="B688" s="338"/>
      <c r="C688" s="338"/>
      <c r="D688" s="338"/>
      <c r="E688" s="338"/>
      <c r="F688" s="338"/>
      <c r="G688" s="338"/>
      <c r="CH688" s="338"/>
      <c r="CI688" s="338"/>
      <c r="CJ688" s="338"/>
      <c r="CK688" s="338"/>
      <c r="CL688" s="338"/>
      <c r="CM688" s="338"/>
      <c r="CN688" s="338"/>
      <c r="CO688" s="338"/>
      <c r="CP688" s="338"/>
      <c r="CQ688" s="338"/>
      <c r="CR688" s="338"/>
      <c r="CS688" s="338"/>
      <c r="CT688" s="338"/>
      <c r="CU688" s="338"/>
      <c r="CV688" s="338"/>
      <c r="CW688" s="338"/>
      <c r="CX688" s="338"/>
      <c r="CY688" s="338"/>
      <c r="CZ688" s="338"/>
      <c r="DA688" s="338"/>
      <c r="DB688" s="338"/>
      <c r="DC688" s="338"/>
      <c r="DD688" s="338"/>
      <c r="DE688" s="338"/>
      <c r="DF688" s="338"/>
      <c r="DG688" s="338"/>
      <c r="DH688" s="338"/>
      <c r="DI688" s="338"/>
      <c r="DJ688" s="338"/>
      <c r="DK688" s="338"/>
      <c r="DL688" s="338"/>
      <c r="DM688" s="338"/>
      <c r="DN688" s="338"/>
      <c r="DO688" s="338"/>
      <c r="DP688" s="338"/>
      <c r="DQ688" s="338"/>
      <c r="DR688" s="338"/>
      <c r="DS688" s="338"/>
      <c r="DT688" s="338"/>
      <c r="DU688" s="338"/>
      <c r="DV688" s="338"/>
      <c r="DW688" s="338"/>
      <c r="DX688" s="338"/>
      <c r="DY688" s="338"/>
    </row>
    <row r="689" spans="2:129">
      <c r="B689" s="338"/>
      <c r="C689" s="338"/>
      <c r="D689" s="338"/>
      <c r="E689" s="338"/>
      <c r="F689" s="338"/>
      <c r="G689" s="338"/>
      <c r="CH689" s="338"/>
      <c r="CI689" s="338"/>
      <c r="CJ689" s="338"/>
      <c r="CK689" s="338"/>
      <c r="CL689" s="338"/>
      <c r="CM689" s="338"/>
      <c r="CN689" s="338"/>
      <c r="CO689" s="338"/>
      <c r="CP689" s="338"/>
      <c r="CQ689" s="338"/>
      <c r="CR689" s="338"/>
      <c r="CS689" s="338"/>
      <c r="CT689" s="338"/>
      <c r="CU689" s="338"/>
      <c r="CV689" s="338"/>
      <c r="CW689" s="338"/>
      <c r="CX689" s="338"/>
      <c r="CY689" s="338"/>
      <c r="CZ689" s="338"/>
      <c r="DA689" s="338"/>
      <c r="DB689" s="338"/>
      <c r="DC689" s="338"/>
      <c r="DD689" s="338"/>
      <c r="DE689" s="338"/>
      <c r="DF689" s="338"/>
      <c r="DG689" s="338"/>
      <c r="DH689" s="338"/>
      <c r="DI689" s="338"/>
      <c r="DJ689" s="338"/>
      <c r="DK689" s="338"/>
      <c r="DL689" s="338"/>
      <c r="DM689" s="338"/>
      <c r="DN689" s="338"/>
      <c r="DO689" s="338"/>
      <c r="DP689" s="338"/>
      <c r="DQ689" s="338"/>
      <c r="DR689" s="338"/>
      <c r="DS689" s="338"/>
      <c r="DT689" s="338"/>
      <c r="DU689" s="338"/>
      <c r="DV689" s="338"/>
      <c r="DW689" s="338"/>
      <c r="DX689" s="338"/>
      <c r="DY689" s="338"/>
    </row>
    <row r="690" spans="2:129">
      <c r="B690" s="338"/>
      <c r="C690" s="338"/>
      <c r="D690" s="338"/>
      <c r="E690" s="338"/>
      <c r="F690" s="338"/>
      <c r="G690" s="338"/>
      <c r="CH690" s="338"/>
      <c r="CI690" s="338"/>
      <c r="CJ690" s="338"/>
      <c r="CK690" s="338"/>
      <c r="CL690" s="338"/>
      <c r="CM690" s="338"/>
      <c r="CN690" s="338"/>
      <c r="CO690" s="338"/>
      <c r="CP690" s="338"/>
      <c r="CQ690" s="338"/>
      <c r="CR690" s="338"/>
      <c r="CS690" s="338"/>
      <c r="CT690" s="338"/>
      <c r="CU690" s="338"/>
      <c r="CV690" s="338"/>
      <c r="CW690" s="338"/>
      <c r="CX690" s="338"/>
      <c r="CY690" s="338"/>
      <c r="CZ690" s="338"/>
      <c r="DA690" s="338"/>
      <c r="DB690" s="338"/>
      <c r="DC690" s="338"/>
      <c r="DD690" s="338"/>
      <c r="DE690" s="338"/>
      <c r="DF690" s="338"/>
      <c r="DG690" s="338"/>
      <c r="DH690" s="338"/>
      <c r="DI690" s="338"/>
      <c r="DJ690" s="338"/>
      <c r="DK690" s="338"/>
      <c r="DL690" s="338"/>
      <c r="DM690" s="338"/>
      <c r="DN690" s="338"/>
      <c r="DO690" s="338"/>
      <c r="DP690" s="338"/>
      <c r="DQ690" s="338"/>
      <c r="DR690" s="338"/>
      <c r="DS690" s="338"/>
      <c r="DT690" s="338"/>
      <c r="DU690" s="338"/>
      <c r="DV690" s="338"/>
      <c r="DW690" s="338"/>
      <c r="DX690" s="338"/>
      <c r="DY690" s="338"/>
    </row>
    <row r="691" spans="2:129">
      <c r="B691" s="338"/>
      <c r="C691" s="338"/>
      <c r="D691" s="338"/>
      <c r="E691" s="338"/>
      <c r="F691" s="338"/>
      <c r="G691" s="338"/>
      <c r="CH691" s="338"/>
      <c r="CI691" s="338"/>
      <c r="CJ691" s="338"/>
      <c r="CK691" s="338"/>
      <c r="CL691" s="338"/>
      <c r="CM691" s="338"/>
      <c r="CN691" s="338"/>
      <c r="CO691" s="338"/>
      <c r="CP691" s="338"/>
      <c r="CQ691" s="338"/>
      <c r="CR691" s="338"/>
      <c r="CS691" s="338"/>
      <c r="CT691" s="338"/>
      <c r="CU691" s="338"/>
      <c r="CV691" s="338"/>
      <c r="CW691" s="338"/>
      <c r="CX691" s="338"/>
      <c r="CY691" s="338"/>
      <c r="CZ691" s="338"/>
      <c r="DA691" s="338"/>
      <c r="DB691" s="338"/>
      <c r="DC691" s="338"/>
      <c r="DD691" s="338"/>
      <c r="DE691" s="338"/>
      <c r="DF691" s="338"/>
      <c r="DG691" s="338"/>
      <c r="DH691" s="338"/>
      <c r="DI691" s="338"/>
      <c r="DJ691" s="338"/>
      <c r="DK691" s="338"/>
      <c r="DL691" s="338"/>
      <c r="DM691" s="338"/>
      <c r="DN691" s="338"/>
      <c r="DO691" s="338"/>
      <c r="DP691" s="338"/>
      <c r="DQ691" s="338"/>
      <c r="DR691" s="338"/>
      <c r="DS691" s="338"/>
      <c r="DT691" s="338"/>
      <c r="DU691" s="338"/>
      <c r="DV691" s="338"/>
      <c r="DW691" s="338"/>
      <c r="DX691" s="338"/>
      <c r="DY691" s="338"/>
    </row>
    <row r="692" spans="2:129">
      <c r="B692" s="338"/>
      <c r="C692" s="338"/>
      <c r="D692" s="338"/>
      <c r="E692" s="338"/>
      <c r="F692" s="338"/>
      <c r="G692" s="338"/>
      <c r="CH692" s="338"/>
      <c r="CI692" s="338"/>
      <c r="CJ692" s="338"/>
      <c r="CK692" s="338"/>
      <c r="CL692" s="338"/>
      <c r="CM692" s="338"/>
      <c r="CN692" s="338"/>
      <c r="CO692" s="338"/>
      <c r="CP692" s="338"/>
      <c r="CQ692" s="338"/>
      <c r="CR692" s="338"/>
      <c r="CS692" s="338"/>
      <c r="CT692" s="338"/>
      <c r="CU692" s="338"/>
      <c r="CV692" s="338"/>
      <c r="CW692" s="338"/>
      <c r="CX692" s="338"/>
      <c r="CY692" s="338"/>
      <c r="CZ692" s="338"/>
      <c r="DA692" s="338"/>
      <c r="DB692" s="338"/>
      <c r="DC692" s="338"/>
      <c r="DD692" s="338"/>
      <c r="DE692" s="338"/>
      <c r="DF692" s="338"/>
      <c r="DG692" s="338"/>
      <c r="DH692" s="338"/>
      <c r="DI692" s="338"/>
      <c r="DJ692" s="338"/>
      <c r="DK692" s="338"/>
      <c r="DL692" s="338"/>
      <c r="DM692" s="338"/>
      <c r="DN692" s="338"/>
      <c r="DO692" s="338"/>
      <c r="DP692" s="338"/>
      <c r="DQ692" s="338"/>
      <c r="DR692" s="338"/>
      <c r="DS692" s="338"/>
      <c r="DT692" s="338"/>
      <c r="DU692" s="338"/>
      <c r="DV692" s="338"/>
      <c r="DW692" s="338"/>
      <c r="DX692" s="338"/>
      <c r="DY692" s="338"/>
    </row>
    <row r="693" spans="2:129">
      <c r="B693" s="338"/>
      <c r="C693" s="338"/>
      <c r="D693" s="338"/>
      <c r="E693" s="338"/>
      <c r="F693" s="338"/>
      <c r="G693" s="338"/>
      <c r="CH693" s="338"/>
      <c r="CI693" s="338"/>
      <c r="CJ693" s="338"/>
      <c r="CK693" s="338"/>
      <c r="CL693" s="338"/>
      <c r="CM693" s="338"/>
      <c r="CN693" s="338"/>
      <c r="CO693" s="338"/>
      <c r="CP693" s="338"/>
      <c r="CQ693" s="338"/>
      <c r="CR693" s="338"/>
      <c r="CS693" s="338"/>
      <c r="CT693" s="338"/>
      <c r="CU693" s="338"/>
      <c r="CV693" s="338"/>
      <c r="CW693" s="338"/>
      <c r="CX693" s="338"/>
      <c r="CY693" s="338"/>
      <c r="CZ693" s="338"/>
      <c r="DA693" s="338"/>
      <c r="DB693" s="338"/>
      <c r="DC693" s="338"/>
      <c r="DD693" s="338"/>
      <c r="DE693" s="338"/>
      <c r="DF693" s="338"/>
      <c r="DG693" s="338"/>
      <c r="DH693" s="338"/>
      <c r="DI693" s="338"/>
      <c r="DJ693" s="338"/>
      <c r="DK693" s="338"/>
      <c r="DL693" s="338"/>
      <c r="DM693" s="338"/>
      <c r="DN693" s="338"/>
      <c r="DO693" s="338"/>
      <c r="DP693" s="338"/>
      <c r="DQ693" s="338"/>
      <c r="DR693" s="338"/>
      <c r="DS693" s="338"/>
      <c r="DT693" s="338"/>
      <c r="DU693" s="338"/>
      <c r="DV693" s="338"/>
      <c r="DW693" s="338"/>
      <c r="DX693" s="338"/>
      <c r="DY693" s="338"/>
    </row>
    <row r="694" spans="2:129">
      <c r="B694" s="338"/>
      <c r="C694" s="338"/>
      <c r="D694" s="338"/>
      <c r="E694" s="338"/>
      <c r="F694" s="338"/>
      <c r="G694" s="338"/>
      <c r="CH694" s="338"/>
      <c r="CI694" s="338"/>
      <c r="CJ694" s="338"/>
      <c r="CK694" s="338"/>
      <c r="CL694" s="338"/>
      <c r="CM694" s="338"/>
      <c r="CN694" s="338"/>
      <c r="CO694" s="338"/>
      <c r="CP694" s="338"/>
      <c r="CQ694" s="338"/>
      <c r="CR694" s="338"/>
      <c r="CS694" s="338"/>
      <c r="CT694" s="338"/>
      <c r="CU694" s="338"/>
      <c r="CV694" s="338"/>
      <c r="CW694" s="338"/>
      <c r="CX694" s="338"/>
      <c r="CY694" s="338"/>
      <c r="CZ694" s="338"/>
      <c r="DA694" s="338"/>
      <c r="DB694" s="338"/>
      <c r="DC694" s="338"/>
      <c r="DD694" s="338"/>
      <c r="DE694" s="338"/>
      <c r="DF694" s="338"/>
      <c r="DG694" s="338"/>
      <c r="DH694" s="338"/>
      <c r="DI694" s="338"/>
      <c r="DJ694" s="338"/>
      <c r="DK694" s="338"/>
      <c r="DL694" s="338"/>
      <c r="DM694" s="338"/>
      <c r="DN694" s="338"/>
      <c r="DO694" s="338"/>
      <c r="DP694" s="338"/>
      <c r="DQ694" s="338"/>
      <c r="DR694" s="338"/>
      <c r="DS694" s="338"/>
      <c r="DT694" s="338"/>
      <c r="DU694" s="338"/>
      <c r="DV694" s="338"/>
      <c r="DW694" s="338"/>
      <c r="DX694" s="338"/>
      <c r="DY694" s="338"/>
    </row>
    <row r="695" spans="2:129">
      <c r="B695" s="338"/>
      <c r="C695" s="338"/>
      <c r="D695" s="338"/>
      <c r="E695" s="338"/>
      <c r="F695" s="338"/>
      <c r="G695" s="338"/>
      <c r="CH695" s="338"/>
      <c r="CI695" s="338"/>
      <c r="CJ695" s="338"/>
      <c r="CK695" s="338"/>
      <c r="CL695" s="338"/>
      <c r="CM695" s="338"/>
      <c r="CN695" s="338"/>
      <c r="CO695" s="338"/>
      <c r="CP695" s="338"/>
      <c r="CQ695" s="338"/>
      <c r="CR695" s="338"/>
      <c r="CS695" s="338"/>
      <c r="CT695" s="338"/>
      <c r="CU695" s="338"/>
      <c r="CV695" s="338"/>
      <c r="CW695" s="338"/>
      <c r="CX695" s="338"/>
      <c r="CY695" s="338"/>
      <c r="CZ695" s="338"/>
      <c r="DA695" s="338"/>
      <c r="DB695" s="338"/>
      <c r="DC695" s="338"/>
      <c r="DD695" s="338"/>
      <c r="DE695" s="338"/>
      <c r="DF695" s="338"/>
      <c r="DG695" s="338"/>
      <c r="DH695" s="338"/>
      <c r="DI695" s="338"/>
      <c r="DJ695" s="338"/>
      <c r="DK695" s="338"/>
      <c r="DL695" s="338"/>
      <c r="DM695" s="338"/>
      <c r="DN695" s="338"/>
      <c r="DO695" s="338"/>
      <c r="DP695" s="338"/>
      <c r="DQ695" s="338"/>
      <c r="DR695" s="338"/>
      <c r="DS695" s="338"/>
      <c r="DT695" s="338"/>
      <c r="DU695" s="338"/>
      <c r="DV695" s="338"/>
      <c r="DW695" s="338"/>
      <c r="DX695" s="338"/>
      <c r="DY695" s="338"/>
    </row>
    <row r="696" spans="2:129">
      <c r="B696" s="338"/>
      <c r="C696" s="338"/>
      <c r="D696" s="338"/>
      <c r="E696" s="338"/>
      <c r="F696" s="338"/>
      <c r="G696" s="338"/>
      <c r="CH696" s="338"/>
      <c r="CI696" s="338"/>
      <c r="CJ696" s="338"/>
      <c r="CK696" s="338"/>
      <c r="CL696" s="338"/>
      <c r="CM696" s="338"/>
      <c r="CN696" s="338"/>
      <c r="CO696" s="338"/>
      <c r="CP696" s="338"/>
      <c r="CQ696" s="338"/>
      <c r="CR696" s="338"/>
      <c r="CS696" s="338"/>
      <c r="CT696" s="338"/>
      <c r="CU696" s="338"/>
      <c r="CV696" s="338"/>
      <c r="CW696" s="338"/>
      <c r="CX696" s="338"/>
      <c r="CY696" s="338"/>
      <c r="CZ696" s="338"/>
      <c r="DA696" s="338"/>
      <c r="DB696" s="338"/>
      <c r="DC696" s="338"/>
      <c r="DD696" s="338"/>
      <c r="DE696" s="338"/>
      <c r="DF696" s="338"/>
      <c r="DG696" s="338"/>
      <c r="DH696" s="338"/>
      <c r="DI696" s="338"/>
      <c r="DJ696" s="338"/>
      <c r="DK696" s="338"/>
      <c r="DL696" s="338"/>
      <c r="DM696" s="338"/>
      <c r="DN696" s="338"/>
      <c r="DO696" s="338"/>
      <c r="DP696" s="338"/>
      <c r="DQ696" s="338"/>
      <c r="DR696" s="338"/>
      <c r="DS696" s="338"/>
      <c r="DT696" s="338"/>
      <c r="DU696" s="338"/>
      <c r="DV696" s="338"/>
      <c r="DW696" s="338"/>
      <c r="DX696" s="338"/>
      <c r="DY696" s="338"/>
    </row>
    <row r="697" spans="2:129">
      <c r="B697" s="338"/>
      <c r="C697" s="338"/>
      <c r="D697" s="338"/>
      <c r="E697" s="338"/>
      <c r="F697" s="338"/>
      <c r="G697" s="338"/>
      <c r="CH697" s="338"/>
      <c r="CI697" s="338"/>
      <c r="CJ697" s="338"/>
      <c r="CK697" s="338"/>
      <c r="CL697" s="338"/>
      <c r="CM697" s="338"/>
      <c r="CN697" s="338"/>
      <c r="CO697" s="338"/>
      <c r="CP697" s="338"/>
      <c r="CQ697" s="338"/>
      <c r="CR697" s="338"/>
      <c r="CS697" s="338"/>
      <c r="CT697" s="338"/>
      <c r="CU697" s="338"/>
      <c r="CV697" s="338"/>
      <c r="CW697" s="338"/>
      <c r="CX697" s="338"/>
      <c r="CY697" s="338"/>
      <c r="CZ697" s="338"/>
      <c r="DA697" s="338"/>
      <c r="DB697" s="338"/>
      <c r="DC697" s="338"/>
      <c r="DD697" s="338"/>
      <c r="DE697" s="338"/>
      <c r="DF697" s="338"/>
      <c r="DG697" s="338"/>
      <c r="DH697" s="338"/>
      <c r="DI697" s="338"/>
      <c r="DJ697" s="338"/>
      <c r="DK697" s="338"/>
      <c r="DL697" s="338"/>
      <c r="DM697" s="338"/>
      <c r="DN697" s="338"/>
      <c r="DO697" s="338"/>
      <c r="DP697" s="338"/>
      <c r="DQ697" s="338"/>
      <c r="DR697" s="338"/>
      <c r="DS697" s="338"/>
      <c r="DT697" s="338"/>
      <c r="DU697" s="338"/>
      <c r="DV697" s="338"/>
      <c r="DW697" s="338"/>
      <c r="DX697" s="338"/>
      <c r="DY697" s="338"/>
    </row>
    <row r="698" spans="2:129">
      <c r="B698" s="338"/>
      <c r="C698" s="338"/>
      <c r="D698" s="338"/>
      <c r="E698" s="338"/>
      <c r="F698" s="338"/>
      <c r="G698" s="338"/>
      <c r="CH698" s="338"/>
      <c r="CI698" s="338"/>
      <c r="CJ698" s="338"/>
      <c r="CK698" s="338"/>
      <c r="CL698" s="338"/>
      <c r="CM698" s="338"/>
      <c r="CN698" s="338"/>
      <c r="CO698" s="338"/>
      <c r="CP698" s="338"/>
      <c r="CQ698" s="338"/>
      <c r="CR698" s="338"/>
      <c r="CS698" s="338"/>
      <c r="CT698" s="338"/>
      <c r="CU698" s="338"/>
      <c r="CV698" s="338"/>
      <c r="CW698" s="338"/>
      <c r="CX698" s="338"/>
      <c r="CY698" s="338"/>
      <c r="CZ698" s="338"/>
      <c r="DA698" s="338"/>
      <c r="DB698" s="338"/>
      <c r="DC698" s="338"/>
      <c r="DD698" s="338"/>
      <c r="DE698" s="338"/>
      <c r="DF698" s="338"/>
      <c r="DG698" s="338"/>
      <c r="DH698" s="338"/>
      <c r="DI698" s="338"/>
      <c r="DJ698" s="338"/>
      <c r="DK698" s="338"/>
      <c r="DL698" s="338"/>
      <c r="DM698" s="338"/>
      <c r="DN698" s="338"/>
      <c r="DO698" s="338"/>
      <c r="DP698" s="338"/>
      <c r="DQ698" s="338"/>
      <c r="DR698" s="338"/>
      <c r="DS698" s="338"/>
      <c r="DT698" s="338"/>
      <c r="DU698" s="338"/>
      <c r="DV698" s="338"/>
      <c r="DW698" s="338"/>
      <c r="DX698" s="338"/>
      <c r="DY698" s="338"/>
    </row>
    <row r="699" spans="2:129">
      <c r="B699" s="338"/>
      <c r="C699" s="338"/>
      <c r="D699" s="338"/>
      <c r="E699" s="338"/>
      <c r="F699" s="338"/>
      <c r="G699" s="338"/>
      <c r="CH699" s="338"/>
      <c r="CI699" s="338"/>
      <c r="CJ699" s="338"/>
      <c r="CK699" s="338"/>
      <c r="CL699" s="338"/>
      <c r="CM699" s="338"/>
      <c r="CN699" s="338"/>
      <c r="CO699" s="338"/>
      <c r="CP699" s="338"/>
      <c r="CQ699" s="338"/>
      <c r="CR699" s="338"/>
      <c r="CS699" s="338"/>
      <c r="CT699" s="338"/>
      <c r="CU699" s="338"/>
      <c r="CV699" s="338"/>
      <c r="CW699" s="338"/>
      <c r="CX699" s="338"/>
      <c r="CY699" s="338"/>
      <c r="CZ699" s="338"/>
      <c r="DA699" s="338"/>
      <c r="DB699" s="338"/>
      <c r="DC699" s="338"/>
      <c r="DD699" s="338"/>
      <c r="DE699" s="338"/>
      <c r="DF699" s="338"/>
      <c r="DG699" s="338"/>
      <c r="DH699" s="338"/>
      <c r="DI699" s="338"/>
      <c r="DJ699" s="338"/>
      <c r="DK699" s="338"/>
      <c r="DL699" s="338"/>
      <c r="DM699" s="338"/>
      <c r="DN699" s="338"/>
      <c r="DO699" s="338"/>
      <c r="DP699" s="338"/>
      <c r="DQ699" s="338"/>
      <c r="DR699" s="338"/>
      <c r="DS699" s="338"/>
      <c r="DT699" s="338"/>
      <c r="DU699" s="338"/>
      <c r="DV699" s="338"/>
      <c r="DW699" s="338"/>
      <c r="DX699" s="338"/>
      <c r="DY699" s="338"/>
    </row>
  </sheetData>
  <sheetProtection algorithmName="SHA-512" hashValue="eYB/9INTEWhzpICaFcKhsOVCrO1p+Yf4p0AF1I5d9YGlIGTMgIBql8gVhPNzMAeGSJyQ9qF+GRZfRbmQTbmgGQ==" saltValue="NdG5Rq+NRcRInjCSP/p6KA==" spinCount="100000" sheet="1" objects="1" scenarios="1"/>
  <conditionalFormatting sqref="D16">
    <cfRule type="cellIs" dxfId="2" priority="2" operator="greaterThan">
      <formula>1</formula>
    </cfRule>
    <cfRule type="cellIs" dxfId="1" priority="4" operator="greaterThan">
      <formula>1</formula>
    </cfRule>
  </conditionalFormatting>
  <conditionalFormatting sqref="D15">
    <cfRule type="expression" dxfId="0" priority="5">
      <formula>$D$16&gt;1</formula>
    </cfRule>
  </conditionalFormatting>
  <dataValidations disablePrompts="1" count="2">
    <dataValidation type="list" allowBlank="1" showInputMessage="1" showErrorMessage="1" sqref="D5">
      <formula1>"6-8.99,9-11.99,12+"</formula1>
    </dataValidation>
    <dataValidation type="list" allowBlank="1" showInputMessage="1" showErrorMessage="1" sqref="F7">
      <formula1>"Full time,Three-quarter time,half time,Less than half time"</formula1>
    </dataValidation>
  </dataValidations>
  <hyperlinks>
    <hyperlink ref="D9"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SUMMER PELL CAL</vt:lpstr>
      <vt:lpstr>Full-Time</vt:lpstr>
      <vt:lpstr>pell chart</vt:lpstr>
      <vt:lpstr>Three-Quarter-Time</vt:lpstr>
      <vt:lpstr>Half-Time</vt:lpstr>
      <vt:lpstr>Less-Than-Half-Time</vt:lpstr>
      <vt:lpstr>Sheet1</vt:lpstr>
      <vt:lpstr>'Full-Time'!Print_Area</vt:lpstr>
      <vt:lpstr>'Half-Time'!Print_Area</vt:lpstr>
      <vt:lpstr>'Less-Than-Half-Time'!Print_Area</vt:lpstr>
      <vt:lpstr>'Three-Quarter-Time'!Print_Area</vt:lpstr>
    </vt:vector>
  </TitlesOfParts>
  <Company>USED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Carter</dc:creator>
  <cp:lastModifiedBy>Erica McLeod</cp:lastModifiedBy>
  <cp:lastPrinted>2018-03-30T17:49:54Z</cp:lastPrinted>
  <dcterms:created xsi:type="dcterms:W3CDTF">2000-11-03T20:41:16Z</dcterms:created>
  <dcterms:modified xsi:type="dcterms:W3CDTF">2022-02-22T22:15:10Z</dcterms:modified>
</cp:coreProperties>
</file>