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ickcitronnewer/Dropbox/MiniDoilyFolder/"/>
    </mc:Choice>
  </mc:AlternateContent>
  <xr:revisionPtr revIDLastSave="0" documentId="8_{82D9E27A-8CA2-9141-99DD-85B406271EF5}" xr6:coauthVersionLast="46" xr6:coauthVersionMax="46" xr10:uidLastSave="{00000000-0000-0000-0000-000000000000}"/>
  <bookViews>
    <workbookView xWindow="-48740" yWindow="500" windowWidth="28800" windowHeight="16760" xr2:uid="{00000000-000D-0000-FFFF-FFFF00000000}"/>
  </bookViews>
  <sheets>
    <sheet name="ORIG CAP" sheetId="1" r:id="rId1"/>
  </sheets>
  <definedNames>
    <definedName name="Founders">'ORIG CAP'!$C$17</definedName>
    <definedName name="RoundOne">'ORIG CAP'!$E$17</definedName>
    <definedName name="RoundTwo">'ORIG CAP'!#REF!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" l="1"/>
  <c r="I23" i="1"/>
  <c r="G10" i="1"/>
  <c r="G12" i="1"/>
  <c r="G23" i="1"/>
  <c r="E6" i="1" l="1"/>
  <c r="G6" i="1" s="1"/>
  <c r="E7" i="1"/>
  <c r="G7" i="1" s="1"/>
  <c r="E8" i="1"/>
  <c r="G8" i="1" s="1"/>
  <c r="E9" i="1"/>
  <c r="G9" i="1" s="1"/>
  <c r="C17" i="1"/>
  <c r="I21" i="1" s="1"/>
  <c r="G17" i="1" l="1"/>
  <c r="H7" i="1" s="1"/>
  <c r="D9" i="1"/>
  <c r="D10" i="1"/>
  <c r="D7" i="1"/>
  <c r="D8" i="1"/>
  <c r="D6" i="1"/>
  <c r="H10" i="1" l="1"/>
  <c r="H12" i="1"/>
  <c r="H14" i="1"/>
  <c r="H9" i="1"/>
  <c r="H6" i="1"/>
  <c r="H17" i="1" s="1"/>
  <c r="H8" i="1"/>
  <c r="D17" i="1"/>
  <c r="G21" i="1" s="1"/>
  <c r="E21" i="1" s="1"/>
  <c r="E22" i="1" s="1"/>
  <c r="E17" i="1"/>
  <c r="F10" i="1" l="1"/>
  <c r="F12" i="1"/>
  <c r="G22" i="1" s="1"/>
  <c r="F6" i="1"/>
  <c r="F9" i="1"/>
  <c r="F7" i="1"/>
  <c r="F8" i="1"/>
  <c r="F17" i="1" l="1"/>
</calcChain>
</file>

<file path=xl/sharedStrings.xml><?xml version="1.0" encoding="utf-8"?>
<sst xmlns="http://schemas.openxmlformats.org/spreadsheetml/2006/main" count="27" uniqueCount="21">
  <si>
    <t>Percentage</t>
  </si>
  <si>
    <t>%age</t>
  </si>
  <si>
    <t>Total</t>
  </si>
  <si>
    <t>Price</t>
  </si>
  <si>
    <t>Price/Share</t>
  </si>
  <si>
    <t>Shareholder</t>
  </si>
  <si>
    <t>Financing</t>
  </si>
  <si>
    <t>CAP SHEET</t>
  </si>
  <si>
    <t>Founders</t>
  </si>
  <si>
    <t>Founders:</t>
  </si>
  <si>
    <t>Post-Valuation</t>
  </si>
  <si>
    <t>2.15.19</t>
  </si>
  <si>
    <t>Stock Option</t>
  </si>
  <si>
    <t>CapSht</t>
  </si>
  <si>
    <t>Jane</t>
  </si>
  <si>
    <t>John</t>
  </si>
  <si>
    <t>Damon</t>
  </si>
  <si>
    <t>Greg</t>
  </si>
  <si>
    <t>Susan</t>
  </si>
  <si>
    <t>Round One</t>
  </si>
  <si>
    <t>Kathy Stock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</si>
</sst>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_);_(&quot;$&quot;* \(#,##0.000\);_(&quot;$&quot;* &quot;-&quot;??_);_(@_)"/>
    <numFmt numFmtId="166" formatCode="_(&quot;$&quot;* #,##0_);_(&quot;$&quot;* \(#,##0\);_(&quot;$&quot;* &quot;-&quot;??_);_(@_)"/>
  </numFmts>
  <fonts count="8" x14ac:knownFonts="1">
    <font>
      <sz val="9"/>
      <name val="Geneva"/>
    </font>
    <font>
      <b/>
      <sz val="9"/>
      <name val="Geneva"/>
      <family val="2"/>
    </font>
    <font>
      <sz val="9"/>
      <name val="Geneva"/>
      <family val="2"/>
    </font>
    <font>
      <sz val="10"/>
      <name val="Times New Roman"/>
      <family val="1"/>
    </font>
    <font>
      <sz val="8"/>
      <name val="Verdana"/>
      <family val="2"/>
    </font>
    <font>
      <sz val="9"/>
      <name val="Geneva"/>
      <family val="2"/>
    </font>
    <font>
      <u/>
      <sz val="10"/>
      <name val="Times New Roman"/>
      <family val="1"/>
    </font>
    <font>
      <sz val="9"/>
      <color theme="1"/>
      <name val="Genev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1" applyNumberFormat="1" applyFont="1"/>
    <xf numFmtId="9" fontId="0" fillId="0" borderId="0" xfId="3" applyFont="1"/>
    <xf numFmtId="10" fontId="0" fillId="0" borderId="0" xfId="3" applyNumberFormat="1" applyFont="1"/>
    <xf numFmtId="0" fontId="1" fillId="0" borderId="0" xfId="0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9" fontId="1" fillId="0" borderId="1" xfId="3" applyFont="1" applyBorder="1" applyAlignment="1">
      <alignment horizontal="center"/>
    </xf>
    <xf numFmtId="10" fontId="1" fillId="0" borderId="1" xfId="3" applyNumberFormat="1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9" fontId="1" fillId="0" borderId="0" xfId="3" applyFont="1" applyAlignment="1">
      <alignment horizontal="center"/>
    </xf>
    <xf numFmtId="10" fontId="0" fillId="0" borderId="5" xfId="3" applyNumberFormat="1" applyFont="1" applyBorder="1"/>
    <xf numFmtId="9" fontId="1" fillId="0" borderId="0" xfId="3" applyFont="1"/>
    <xf numFmtId="165" fontId="0" fillId="0" borderId="3" xfId="2" applyNumberFormat="1" applyFont="1" applyBorder="1"/>
    <xf numFmtId="10" fontId="0" fillId="0" borderId="2" xfId="0" applyNumberFormat="1" applyBorder="1"/>
    <xf numFmtId="0" fontId="3" fillId="0" borderId="2" xfId="0" applyFont="1" applyFill="1" applyBorder="1" applyAlignment="1">
      <alignment horizontal="left" wrapText="1"/>
    </xf>
    <xf numFmtId="10" fontId="0" fillId="0" borderId="4" xfId="0" applyNumberFormat="1" applyBorder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0" fontId="5" fillId="0" borderId="8" xfId="3" applyNumberFormat="1" applyFont="1" applyBorder="1"/>
    <xf numFmtId="164" fontId="5" fillId="0" borderId="9" xfId="1" applyNumberFormat="1" applyFont="1" applyBorder="1"/>
    <xf numFmtId="0" fontId="5" fillId="0" borderId="0" xfId="0" applyFont="1"/>
    <xf numFmtId="9" fontId="5" fillId="0" borderId="8" xfId="3" applyFont="1" applyBorder="1"/>
    <xf numFmtId="0" fontId="5" fillId="0" borderId="4" xfId="0" applyFont="1" applyBorder="1"/>
    <xf numFmtId="9" fontId="5" fillId="0" borderId="10" xfId="3" applyFont="1" applyBorder="1"/>
    <xf numFmtId="166" fontId="0" fillId="0" borderId="3" xfId="2" applyNumberFormat="1" applyFont="1" applyBorder="1"/>
    <xf numFmtId="166" fontId="0" fillId="0" borderId="2" xfId="2" applyNumberFormat="1" applyFont="1" applyBorder="1"/>
    <xf numFmtId="166" fontId="0" fillId="0" borderId="4" xfId="2" applyNumberFormat="1" applyFont="1" applyBorder="1"/>
    <xf numFmtId="0" fontId="0" fillId="0" borderId="2" xfId="0" applyFont="1" applyBorder="1"/>
    <xf numFmtId="166" fontId="2" fillId="0" borderId="2" xfId="2" applyNumberFormat="1" applyFont="1" applyBorder="1"/>
    <xf numFmtId="0" fontId="6" fillId="0" borderId="2" xfId="0" applyFont="1" applyFill="1" applyBorder="1" applyAlignment="1">
      <alignment horizontal="left" wrapText="1"/>
    </xf>
    <xf numFmtId="166" fontId="7" fillId="0" borderId="4" xfId="2" applyNumberFormat="1" applyFont="1" applyBorder="1"/>
    <xf numFmtId="165" fontId="0" fillId="0" borderId="4" xfId="2" applyNumberFormat="1" applyFont="1" applyBorder="1"/>
    <xf numFmtId="164" fontId="2" fillId="0" borderId="0" xfId="1" applyNumberFormat="1" applyFont="1"/>
    <xf numFmtId="43" fontId="5" fillId="0" borderId="9" xfId="1" applyNumberFormat="1" applyFont="1" applyBorder="1"/>
    <xf numFmtId="43" fontId="2" fillId="0" borderId="6" xfId="1" applyNumberFormat="1" applyFont="1" applyBorder="1"/>
    <xf numFmtId="43" fontId="0" fillId="0" borderId="6" xfId="1" applyNumberFormat="1" applyFont="1" applyBorder="1"/>
    <xf numFmtId="0" fontId="0" fillId="0" borderId="8" xfId="0" applyBorder="1"/>
    <xf numFmtId="0" fontId="0" fillId="0" borderId="2" xfId="0" applyBorder="1"/>
    <xf numFmtId="0" fontId="0" fillId="0" borderId="1" xfId="0" applyBorder="1"/>
    <xf numFmtId="0" fontId="0" fillId="0" borderId="5" xfId="0" applyBorder="1"/>
    <xf numFmtId="164" fontId="0" fillId="0" borderId="2" xfId="0" applyNumberFormat="1" applyBorder="1"/>
    <xf numFmtId="164" fontId="0" fillId="0" borderId="2" xfId="1" applyNumberFormat="1" applyFont="1" applyBorder="1"/>
    <xf numFmtId="164" fontId="0" fillId="0" borderId="1" xfId="0" applyNumberFormat="1" applyBorder="1"/>
    <xf numFmtId="165" fontId="0" fillId="0" borderId="2" xfId="2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="150" workbookViewId="0">
      <selection activeCell="E23" sqref="E23"/>
    </sheetView>
  </sheetViews>
  <sheetFormatPr baseColWidth="10" defaultColWidth="11.5" defaultRowHeight="13" x14ac:dyDescent="0.2"/>
  <cols>
    <col min="1" max="1" width="27.5" customWidth="1"/>
    <col min="2" max="2" width="1.5" customWidth="1"/>
    <col min="3" max="3" width="17.1640625" style="1" bestFit="1" customWidth="1"/>
    <col min="4" max="4" width="8" style="2" bestFit="1" customWidth="1"/>
    <col min="5" max="5" width="14.1640625" style="2" bestFit="1" customWidth="1"/>
    <col min="6" max="6" width="8" style="2" customWidth="1"/>
    <col min="7" max="7" width="12.83203125" style="1" bestFit="1" customWidth="1"/>
    <col min="8" max="8" width="8.1640625" style="2" bestFit="1" customWidth="1"/>
    <col min="9" max="9" width="12.83203125" style="1" bestFit="1" customWidth="1"/>
    <col min="10" max="10" width="8.1640625" style="3" bestFit="1" customWidth="1"/>
    <col min="11" max="11" width="12.33203125" bestFit="1" customWidth="1"/>
  </cols>
  <sheetData>
    <row r="1" spans="1:10" x14ac:dyDescent="0.2">
      <c r="A1" s="9" t="s">
        <v>13</v>
      </c>
      <c r="C1" s="37" t="s">
        <v>11</v>
      </c>
      <c r="D1" s="15" t="s">
        <v>7</v>
      </c>
      <c r="E1" s="15"/>
      <c r="F1" s="15"/>
    </row>
    <row r="2" spans="1:10" x14ac:dyDescent="0.2">
      <c r="A2" s="9"/>
      <c r="D2" s="15"/>
      <c r="E2" s="15"/>
      <c r="F2" s="15"/>
    </row>
    <row r="3" spans="1:10" x14ac:dyDescent="0.2">
      <c r="E3" s="1"/>
      <c r="H3" s="3"/>
      <c r="I3"/>
      <c r="J3"/>
    </row>
    <row r="4" spans="1:10" s="4" customFormat="1" x14ac:dyDescent="0.2">
      <c r="A4" s="20" t="s">
        <v>5</v>
      </c>
      <c r="C4" s="5" t="s">
        <v>8</v>
      </c>
      <c r="D4" s="6" t="s">
        <v>1</v>
      </c>
      <c r="E4" s="5" t="s">
        <v>12</v>
      </c>
      <c r="F4" s="7" t="s">
        <v>1</v>
      </c>
      <c r="G4" s="43" t="s">
        <v>19</v>
      </c>
      <c r="H4" s="44" t="s">
        <v>1</v>
      </c>
    </row>
    <row r="5" spans="1:10" s="4" customFormat="1" ht="15" x14ac:dyDescent="0.2">
      <c r="A5" s="34" t="s">
        <v>9</v>
      </c>
      <c r="B5" s="21"/>
      <c r="C5" s="22"/>
      <c r="D5" s="23"/>
      <c r="E5" s="22"/>
      <c r="F5" s="23"/>
      <c r="G5" s="42"/>
      <c r="H5" s="41"/>
    </row>
    <row r="6" spans="1:10" ht="15" x14ac:dyDescent="0.2">
      <c r="A6" s="18" t="s">
        <v>14</v>
      </c>
      <c r="B6" s="25"/>
      <c r="C6" s="24">
        <v>2000000</v>
      </c>
      <c r="D6" s="23">
        <f>C6/Founders</f>
        <v>0.2857142857142857</v>
      </c>
      <c r="E6" s="24">
        <f>C6</f>
        <v>2000000</v>
      </c>
      <c r="F6" s="23">
        <f>E6/RoundOne</f>
        <v>0.2857142857142857</v>
      </c>
      <c r="G6" s="45">
        <f>E6</f>
        <v>2000000</v>
      </c>
      <c r="H6" s="23">
        <f>G6/G17</f>
        <v>0.21429336762027215</v>
      </c>
      <c r="I6"/>
      <c r="J6"/>
    </row>
    <row r="7" spans="1:10" ht="15" x14ac:dyDescent="0.2">
      <c r="A7" s="18" t="s">
        <v>15</v>
      </c>
      <c r="B7" s="25"/>
      <c r="C7" s="24">
        <v>2000000</v>
      </c>
      <c r="D7" s="23">
        <f>C7/Founders</f>
        <v>0.2857142857142857</v>
      </c>
      <c r="E7" s="24">
        <f>C7</f>
        <v>2000000</v>
      </c>
      <c r="F7" s="23">
        <f>E7/RoundOne</f>
        <v>0.2857142857142857</v>
      </c>
      <c r="G7" s="45">
        <f t="shared" ref="G7:G12" si="0">E7</f>
        <v>2000000</v>
      </c>
      <c r="H7" s="23">
        <f>G7/G17</f>
        <v>0.21429336762027215</v>
      </c>
      <c r="I7"/>
      <c r="J7"/>
    </row>
    <row r="8" spans="1:10" ht="15" x14ac:dyDescent="0.2">
      <c r="A8" s="18" t="s">
        <v>16</v>
      </c>
      <c r="B8" s="25"/>
      <c r="C8" s="24">
        <v>1000000</v>
      </c>
      <c r="D8" s="23">
        <f>C8/Founders</f>
        <v>0.14285714285714285</v>
      </c>
      <c r="E8" s="24">
        <f>C8</f>
        <v>1000000</v>
      </c>
      <c r="F8" s="23">
        <f>E8/RoundOne</f>
        <v>0.14285714285714285</v>
      </c>
      <c r="G8" s="45">
        <f t="shared" si="0"/>
        <v>1000000</v>
      </c>
      <c r="H8" s="23">
        <f>G8/G17</f>
        <v>0.10714668381013608</v>
      </c>
      <c r="I8"/>
      <c r="J8"/>
    </row>
    <row r="9" spans="1:10" ht="15" x14ac:dyDescent="0.2">
      <c r="A9" s="18" t="s">
        <v>17</v>
      </c>
      <c r="B9" s="25"/>
      <c r="C9" s="24">
        <v>1000000</v>
      </c>
      <c r="D9" s="23">
        <f>C9/Founders</f>
        <v>0.14285714285714285</v>
      </c>
      <c r="E9" s="24">
        <f>C9</f>
        <v>1000000</v>
      </c>
      <c r="F9" s="23">
        <f>E9/RoundOne</f>
        <v>0.14285714285714285</v>
      </c>
      <c r="G9" s="45">
        <f t="shared" si="0"/>
        <v>1000000</v>
      </c>
      <c r="H9" s="23">
        <f>G9/G17</f>
        <v>0.10714668381013608</v>
      </c>
      <c r="I9"/>
      <c r="J9"/>
    </row>
    <row r="10" spans="1:10" ht="15" x14ac:dyDescent="0.2">
      <c r="A10" s="18" t="s">
        <v>18</v>
      </c>
      <c r="B10" s="25"/>
      <c r="C10" s="24">
        <v>1000000</v>
      </c>
      <c r="D10" s="23">
        <f>C10/Founders</f>
        <v>0.14285714285714285</v>
      </c>
      <c r="E10" s="24">
        <v>600000</v>
      </c>
      <c r="F10" s="23">
        <f>E10/RoundOne</f>
        <v>8.5714285714285715E-2</v>
      </c>
      <c r="G10" s="45">
        <f t="shared" si="0"/>
        <v>600000</v>
      </c>
      <c r="H10" s="23">
        <f>G10/G17</f>
        <v>6.4288010286081651E-2</v>
      </c>
      <c r="I10"/>
      <c r="J10"/>
    </row>
    <row r="11" spans="1:10" x14ac:dyDescent="0.2">
      <c r="A11" s="32"/>
      <c r="B11" s="25"/>
      <c r="C11" s="24"/>
      <c r="D11" s="26"/>
      <c r="E11" s="24"/>
      <c r="F11" s="23"/>
      <c r="G11" s="45"/>
      <c r="H11" s="23"/>
      <c r="I11"/>
      <c r="J11"/>
    </row>
    <row r="12" spans="1:10" ht="15" x14ac:dyDescent="0.2">
      <c r="A12" s="34" t="s">
        <v>20</v>
      </c>
      <c r="B12" s="25"/>
      <c r="C12" s="24"/>
      <c r="D12" s="26"/>
      <c r="E12" s="24">
        <v>400000</v>
      </c>
      <c r="F12" s="23">
        <f>E12/RoundOne</f>
        <v>5.7142857142857141E-2</v>
      </c>
      <c r="G12" s="45">
        <f t="shared" si="0"/>
        <v>400000</v>
      </c>
      <c r="H12" s="23">
        <f>G12/G17</f>
        <v>4.2858673524054432E-2</v>
      </c>
      <c r="I12"/>
      <c r="J12"/>
    </row>
    <row r="13" spans="1:10" ht="14" x14ac:dyDescent="0.2">
      <c r="A13" s="34"/>
      <c r="B13" s="25"/>
      <c r="C13" s="24"/>
      <c r="D13" s="26"/>
      <c r="E13" s="38"/>
      <c r="F13" s="23"/>
      <c r="G13" s="42"/>
      <c r="H13" s="23"/>
      <c r="I13"/>
      <c r="J13"/>
    </row>
    <row r="14" spans="1:10" ht="15" x14ac:dyDescent="0.2">
      <c r="A14" s="34" t="s">
        <v>19</v>
      </c>
      <c r="B14" s="25"/>
      <c r="C14" s="24"/>
      <c r="D14" s="26"/>
      <c r="E14" s="38"/>
      <c r="F14" s="23"/>
      <c r="G14" s="46">
        <v>2333000</v>
      </c>
      <c r="H14" s="23">
        <f>G14/G17</f>
        <v>0.24997321332904746</v>
      </c>
      <c r="I14"/>
      <c r="J14"/>
    </row>
    <row r="15" spans="1:10" x14ac:dyDescent="0.2">
      <c r="A15" s="32"/>
      <c r="B15" s="25"/>
      <c r="C15" s="24"/>
      <c r="D15" s="26"/>
      <c r="E15" s="38"/>
      <c r="F15" s="23"/>
      <c r="G15" s="42"/>
      <c r="H15" s="23"/>
      <c r="I15"/>
      <c r="J15"/>
    </row>
    <row r="16" spans="1:10" x14ac:dyDescent="0.2">
      <c r="A16" s="27"/>
      <c r="B16" s="25"/>
      <c r="C16" s="24"/>
      <c r="D16" s="28"/>
      <c r="E16" s="24"/>
      <c r="F16" s="23"/>
      <c r="G16" s="42"/>
      <c r="H16" s="23"/>
      <c r="I16"/>
      <c r="J16"/>
    </row>
    <row r="17" spans="1:10" x14ac:dyDescent="0.2">
      <c r="A17" s="9" t="s">
        <v>2</v>
      </c>
      <c r="C17" s="39">
        <f>SUM(C5:C16)</f>
        <v>7000000</v>
      </c>
      <c r="D17" s="14">
        <f>SUM(D5:D15)</f>
        <v>0.99999999999999978</v>
      </c>
      <c r="E17" s="40">
        <f>SUM(E5:E16)</f>
        <v>7000000</v>
      </c>
      <c r="F17" s="14">
        <f>SUM(F5:F16)</f>
        <v>0.99999999999999989</v>
      </c>
      <c r="G17" s="47">
        <f>SUM(G6:G16)</f>
        <v>9333000</v>
      </c>
      <c r="H17" s="14">
        <f>SUM(H5:H16)</f>
        <v>1</v>
      </c>
      <c r="I17"/>
      <c r="J17"/>
    </row>
    <row r="18" spans="1:10" x14ac:dyDescent="0.2">
      <c r="A18" s="9"/>
      <c r="G18"/>
      <c r="H18"/>
    </row>
    <row r="19" spans="1:10" x14ac:dyDescent="0.2">
      <c r="A19" s="9"/>
      <c r="G19"/>
      <c r="H19"/>
    </row>
    <row r="20" spans="1:10" s="9" customFormat="1" x14ac:dyDescent="0.2">
      <c r="A20" s="11" t="s">
        <v>6</v>
      </c>
      <c r="C20" s="5" t="s">
        <v>3</v>
      </c>
      <c r="D20" s="13"/>
      <c r="E20" s="5" t="s">
        <v>10</v>
      </c>
      <c r="F20" s="13"/>
      <c r="G20" s="5" t="s">
        <v>0</v>
      </c>
      <c r="H20"/>
      <c r="I20" s="10" t="s">
        <v>4</v>
      </c>
    </row>
    <row r="21" spans="1:10" x14ac:dyDescent="0.2">
      <c r="A21" s="11" t="s">
        <v>8</v>
      </c>
      <c r="C21" s="29">
        <v>10000</v>
      </c>
      <c r="E21" s="29">
        <f>C21/G21</f>
        <v>10000.000000000002</v>
      </c>
      <c r="G21" s="17">
        <f>D17</f>
        <v>0.99999999999999978</v>
      </c>
      <c r="H21"/>
      <c r="I21" s="16">
        <f>C21/Founders</f>
        <v>1.4285714285714286E-3</v>
      </c>
    </row>
    <row r="22" spans="1:10" x14ac:dyDescent="0.2">
      <c r="A22" s="8" t="s">
        <v>12</v>
      </c>
      <c r="C22" s="33">
        <f>E12*I22</f>
        <v>400</v>
      </c>
      <c r="E22" s="30">
        <f>E21+C22</f>
        <v>10400.000000000002</v>
      </c>
      <c r="G22" s="17">
        <f>F12</f>
        <v>5.7142857142857141E-2</v>
      </c>
      <c r="H22"/>
      <c r="I22" s="48">
        <v>1E-3</v>
      </c>
    </row>
    <row r="23" spans="1:10" x14ac:dyDescent="0.2">
      <c r="A23" s="12" t="s">
        <v>19</v>
      </c>
      <c r="C23" s="35">
        <v>500000</v>
      </c>
      <c r="E23" s="31">
        <v>2000000</v>
      </c>
      <c r="G23" s="19">
        <f>C23/E23</f>
        <v>0.25</v>
      </c>
      <c r="H23"/>
      <c r="I23" s="36">
        <f>C23/G14</f>
        <v>0.2143163309044149</v>
      </c>
    </row>
    <row r="24" spans="1:10" ht="13" customHeight="1" x14ac:dyDescent="0.2">
      <c r="G24"/>
      <c r="H24"/>
    </row>
    <row r="25" spans="1:10" x14ac:dyDescent="0.2">
      <c r="C25"/>
      <c r="D25"/>
      <c r="E25"/>
      <c r="F25"/>
      <c r="I25"/>
      <c r="J25"/>
    </row>
    <row r="26" spans="1:10" x14ac:dyDescent="0.2">
      <c r="C26"/>
      <c r="D26"/>
      <c r="E26"/>
      <c r="F26"/>
      <c r="I26"/>
      <c r="J26"/>
    </row>
    <row r="27" spans="1:10" x14ac:dyDescent="0.2">
      <c r="C27"/>
      <c r="D27"/>
      <c r="E27"/>
      <c r="F27"/>
      <c r="I27"/>
      <c r="J27"/>
    </row>
    <row r="28" spans="1:10" x14ac:dyDescent="0.2">
      <c r="C28"/>
      <c r="D28"/>
      <c r="E28"/>
      <c r="F28"/>
      <c r="I28"/>
      <c r="J28"/>
    </row>
    <row r="29" spans="1:10" x14ac:dyDescent="0.2">
      <c r="C29"/>
      <c r="D29"/>
      <c r="E29"/>
      <c r="F29"/>
      <c r="I29"/>
      <c r="J29"/>
    </row>
    <row r="30" spans="1:10" x14ac:dyDescent="0.2">
      <c r="C30"/>
      <c r="D30"/>
      <c r="E30"/>
      <c r="F30"/>
      <c r="I30"/>
      <c r="J30"/>
    </row>
    <row r="31" spans="1:10" x14ac:dyDescent="0.2">
      <c r="C31"/>
      <c r="D31"/>
      <c r="E31"/>
      <c r="F31"/>
      <c r="I31"/>
      <c r="J31"/>
    </row>
    <row r="32" spans="1:10" x14ac:dyDescent="0.2">
      <c r="C32"/>
      <c r="D32"/>
      <c r="E32"/>
      <c r="F32"/>
      <c r="I32"/>
      <c r="J32"/>
    </row>
    <row r="33" spans="3:10" x14ac:dyDescent="0.2">
      <c r="C33"/>
      <c r="D33"/>
      <c r="E33"/>
      <c r="F33"/>
      <c r="I33"/>
      <c r="J33"/>
    </row>
    <row r="34" spans="3:10" x14ac:dyDescent="0.2">
      <c r="C34"/>
      <c r="D34"/>
      <c r="E34"/>
      <c r="F34"/>
      <c r="I34"/>
      <c r="J34"/>
    </row>
    <row r="35" spans="3:10" x14ac:dyDescent="0.2">
      <c r="C35"/>
      <c r="D35"/>
      <c r="E35"/>
      <c r="F35"/>
      <c r="I35"/>
      <c r="J35"/>
    </row>
  </sheetData>
  <phoneticPr fontId="4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ORIG CAP</vt:lpstr>
      <vt:lpstr>Founders</vt:lpstr>
      <vt:lpstr>RoundOne</vt:lpstr>
    </vt:vector>
  </TitlesOfParts>
  <Company>Citron &amp; Deutsch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Citron</dc:creator>
  <cp:lastModifiedBy>Microsoft Office User</cp:lastModifiedBy>
  <cp:lastPrinted>2019-02-20T02:31:36Z</cp:lastPrinted>
  <dcterms:created xsi:type="dcterms:W3CDTF">1999-12-01T21:37:14Z</dcterms:created>
  <dcterms:modified xsi:type="dcterms:W3CDTF">2021-02-24T04:24:16Z</dcterms:modified>
</cp:coreProperties>
</file>