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Financial Statements\Operating Statements\FY 2020-2021\02 August\"/>
    </mc:Choice>
  </mc:AlternateContent>
  <bookViews>
    <workbookView xWindow="7110" yWindow="435" windowWidth="30495" windowHeight="19755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Aug 2020" sheetId="236" r:id="rId47"/>
    <sheet name="July 2020" sheetId="235" r:id="rId48"/>
    <sheet name="FY20-21 BUDGET" sheetId="234" state="hidden" r:id="rId49"/>
    <sheet name="June 2020 Pre-Audit" sheetId="232" state="hidden" r:id="rId50"/>
    <sheet name="May 2020" sheetId="231" state="hidden" r:id="rId51"/>
    <sheet name="Mar 2020" sheetId="230" state="hidden" r:id="rId52"/>
    <sheet name="Feb 2020" sheetId="229" state="hidden" r:id="rId53"/>
    <sheet name="February 2019" sheetId="218" state="hidden" r:id="rId54"/>
    <sheet name="Jan 2020" sheetId="228" state="hidden" r:id="rId55"/>
    <sheet name="Dec 2019" sheetId="227" state="hidden" r:id="rId56"/>
  </sheets>
  <definedNames>
    <definedName name="OSRRefD19_0x_1" localSheetId="46">'Aug 2020'!$E$20:$E$28</definedName>
    <definedName name="OSRRefD19_0x_1" localSheetId="48">'FY20-21 BUDGET'!$E$20:$E$28</definedName>
    <definedName name="OSRRefD19_0x_1" localSheetId="47">'July 2020'!$E$20:$E$28</definedName>
    <definedName name="OSRRefD19_0x_10" localSheetId="46">'Aug 2020'!$N$20:$N$28</definedName>
    <definedName name="OSRRefD19_0x_10" localSheetId="48">'FY20-21 BUDGET'!$N$20:$N$28</definedName>
    <definedName name="OSRRefD19_0x_10" localSheetId="47">'July 2020'!$N$20:$N$28</definedName>
    <definedName name="OSRRefD19_0x_11" localSheetId="46">'Aug 2020'!$O$20:$O$28</definedName>
    <definedName name="OSRRefD19_0x_11" localSheetId="48">'FY20-21 BUDGET'!$O$20:$O$28</definedName>
    <definedName name="OSRRefD19_0x_11" localSheetId="47">'July 2020'!$O$20:$O$28</definedName>
    <definedName name="OSRRefD19_0x_2" localSheetId="46">'Aug 2020'!$F$20:$F$28</definedName>
    <definedName name="OSRRefD19_0x_2" localSheetId="48">'FY20-21 BUDGET'!$F$20:$F$28</definedName>
    <definedName name="OSRRefD19_0x_2" localSheetId="47">'July 2020'!$F$20:$F$28</definedName>
    <definedName name="OSRRefD19_0x_3" localSheetId="46">'Aug 2020'!$G$20:$G$28</definedName>
    <definedName name="OSRRefD19_0x_3" localSheetId="48">'FY20-21 BUDGET'!$G$20:$G$28</definedName>
    <definedName name="OSRRefD19_0x_3" localSheetId="47">'July 2020'!$G$20:$G$28</definedName>
    <definedName name="OSRRefD19_0x_4" localSheetId="46">'Aug 2020'!$H$20:$H$28</definedName>
    <definedName name="OSRRefD19_0x_4" localSheetId="48">'FY20-21 BUDGET'!$H$20:$H$28</definedName>
    <definedName name="OSRRefD19_0x_4" localSheetId="47">'July 2020'!$H$20:$H$28</definedName>
    <definedName name="OSRRefD19_0x_5" localSheetId="46">'Aug 2020'!$I$20:$I$28</definedName>
    <definedName name="OSRRefD19_0x_5" localSheetId="48">'FY20-21 BUDGET'!$I$20:$I$28</definedName>
    <definedName name="OSRRefD19_0x_5" localSheetId="47">'July 2020'!$I$20:$I$28</definedName>
    <definedName name="OSRRefD19_0x_6" localSheetId="46">'Aug 2020'!$J$20:$J$28</definedName>
    <definedName name="OSRRefD19_0x_6" localSheetId="48">'FY20-21 BUDGET'!$J$20:$J$28</definedName>
    <definedName name="OSRRefD19_0x_6" localSheetId="47">'July 2020'!$J$20:$J$28</definedName>
    <definedName name="OSRRefD19_0x_7" localSheetId="46">'Aug 2020'!$K$20:$K$28</definedName>
    <definedName name="OSRRefD19_0x_7" localSheetId="48">'FY20-21 BUDGET'!$K$20:$K$28</definedName>
    <definedName name="OSRRefD19_0x_7" localSheetId="47">'July 2020'!$K$20:$K$28</definedName>
    <definedName name="OSRRefD19_0x_8" localSheetId="46">'Aug 2020'!$L$20:$L$28</definedName>
    <definedName name="OSRRefD19_0x_8" localSheetId="48">'FY20-21 BUDGET'!$L$20:$L$28</definedName>
    <definedName name="OSRRefD19_0x_8" localSheetId="47">'July 2020'!$L$20:$L$28</definedName>
    <definedName name="OSRRefD19_0x_9" localSheetId="46">'Aug 2020'!$M$20:$M$28</definedName>
    <definedName name="OSRRefD19_0x_9" localSheetId="48">'FY20-21 BUDGET'!$M$20:$M$28</definedName>
    <definedName name="OSRRefD19_0x_9" localSheetId="47">'July 2020'!$M$20:$M$28</definedName>
    <definedName name="OSRRefD29_0x" localSheetId="39">'April 2019'!$D$25:$O$25</definedName>
    <definedName name="OSRRefD29_0x" localSheetId="42">'Aug 2019'!$D$25:$O$25</definedName>
    <definedName name="OSRRefD29_0x" localSheetId="46">'Aug 2020'!$D$25:$N$25</definedName>
    <definedName name="OSRRefD29_0x" localSheetId="32">'August 2018'!$D$25:$O$25</definedName>
    <definedName name="OSRRefD29_0x" localSheetId="40">'Budget FY 2019-20'!$D$25:$O$25</definedName>
    <definedName name="OSRRefD29_0x" localSheetId="55">'Dec 2019'!$D$25:$O$25</definedName>
    <definedName name="OSRRefD29_0x" localSheetId="36">'December 2018'!$D$25:$O$25</definedName>
    <definedName name="OSRRefD29_0x" localSheetId="52">'Feb 2020'!$D$25:$O$25</definedName>
    <definedName name="OSRRefD29_0x" localSheetId="53">'February 2019'!$D$25:$O$25</definedName>
    <definedName name="OSRRefD29_0x" localSheetId="30">'FY 2018-2019 Budget'!$D$25:$O$25</definedName>
    <definedName name="OSRRefD29_0x" localSheetId="48">'FY20-21 BUDGET'!$D$25:$N$25</definedName>
    <definedName name="OSRRefD29_0x" localSheetId="54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47">'July 2020'!$D$25:$N$25</definedName>
    <definedName name="OSRRefD29_0x" localSheetId="49">'June 2020 Pre-Audit'!$D$25:$N$25</definedName>
    <definedName name="OSRRefD29_0x" localSheetId="51">'Mar 2020'!$D$25:$N$25</definedName>
    <definedName name="OSRRefD29_0x" localSheetId="38">'March 2019'!$D$25:$O$25</definedName>
    <definedName name="OSRRefD29_0x" localSheetId="50">'May 2020'!$D$25:$N$25</definedName>
    <definedName name="OSRRefD29_0x" localSheetId="45">'Nov 2019'!$D$25:$O$25</definedName>
    <definedName name="OSRRefD29_0x" localSheetId="35">'November 2018'!$D$25:$O$25</definedName>
    <definedName name="OSRRefD29_0x" localSheetId="44">'Oct 2019'!$D$25:$O$25</definedName>
    <definedName name="OSRRefD29_0x" localSheetId="34">'October 2018'!$D$25:$O$25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46">'Aug 2020'!$D$26:$N$26</definedName>
    <definedName name="OSRRefD30_0x" localSheetId="32">'August 2018'!$D$26:$O$26</definedName>
    <definedName name="OSRRefD30_0x" localSheetId="40">'Budget FY 2019-20'!$D$26:$O$26</definedName>
    <definedName name="OSRRefD30_0x" localSheetId="55">'Dec 2019'!$D$26:$O$26</definedName>
    <definedName name="OSRRefD30_0x" localSheetId="36">'December 2018'!$D$26:$O$26</definedName>
    <definedName name="OSRRefD30_0x" localSheetId="52">'Feb 2020'!$D$26:$O$26</definedName>
    <definedName name="OSRRefD30_0x" localSheetId="53">'February 2019'!$D$26:$O$26</definedName>
    <definedName name="OSRRefD30_0x" localSheetId="30">'FY 2018-2019 Budget'!$D$26:$O$26</definedName>
    <definedName name="OSRRefD30_0x" localSheetId="48">'FY20-21 BUDGET'!$D$26:$N$26</definedName>
    <definedName name="OSRRefD30_0x" localSheetId="54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47">'July 2020'!$D$26:$N$26</definedName>
    <definedName name="OSRRefD30_0x" localSheetId="49">'June 2020 Pre-Audit'!$D$26:$N$26</definedName>
    <definedName name="OSRRefD30_0x" localSheetId="51">'Mar 2020'!$D$26:$N$26</definedName>
    <definedName name="OSRRefD30_0x" localSheetId="38">'March 2019'!$D$26:$O$26</definedName>
    <definedName name="OSRRefD30_0x" localSheetId="50">'May 2020'!$D$26:$N$26</definedName>
    <definedName name="OSRRefD30_0x" localSheetId="45">'Nov 2019'!$D$26:$O$26</definedName>
    <definedName name="OSRRefD30_0x" localSheetId="35">'November 2018'!$D$26:$O$26</definedName>
    <definedName name="OSRRefD30_0x" localSheetId="44">'Oct 2019'!$D$26:$O$26</definedName>
    <definedName name="OSRRefD30_0x" localSheetId="34">'October 2018'!$D$26:$O$26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46">'Aug 2020'!$A$1:$N$64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55">'Dec 2019'!$A$1:$N$64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52">'Feb 2020'!$A$1:$N$64</definedName>
    <definedName name="_xlnm.Print_Area" localSheetId="53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48">'FY20-21 BUDGET'!$A$1:$N$64</definedName>
    <definedName name="_xlnm.Print_Area" localSheetId="9">'Jan 2017'!$A$1:$N$64</definedName>
    <definedName name="_xlnm.Print_Area" localSheetId="23">'Jan 2018'!$A$1:$N$64</definedName>
    <definedName name="_xlnm.Print_Area" localSheetId="54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47">'July 2020'!$A$1:$N$64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49">'June 2020 Pre-Audit'!$A$1:$N$64</definedName>
    <definedName name="_xlnm.Print_Area" localSheetId="25">'Mar  2018'!$A$1:$N$64</definedName>
    <definedName name="_xlnm.Print_Area" localSheetId="11">'Mar 2017'!$A$1:$N$64</definedName>
    <definedName name="_xlnm.Print_Area" localSheetId="51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50">'May 2020'!$A$1:$N$64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236" l="1"/>
  <c r="B68" i="236"/>
  <c r="C68" i="236" s="1"/>
  <c r="D68" i="236" s="1"/>
  <c r="E68" i="236" s="1"/>
  <c r="F68" i="236" s="1"/>
  <c r="G68" i="236" s="1"/>
  <c r="H68" i="236" s="1"/>
  <c r="I68" i="236" s="1"/>
  <c r="J68" i="236" s="1"/>
  <c r="K68" i="236" s="1"/>
  <c r="L68" i="236" s="1"/>
  <c r="M68" i="236" s="1"/>
  <c r="M58" i="236"/>
  <c r="L58" i="236"/>
  <c r="K58" i="236"/>
  <c r="J58" i="236"/>
  <c r="I58" i="236"/>
  <c r="H58" i="236"/>
  <c r="G58" i="236"/>
  <c r="F58" i="236"/>
  <c r="E58" i="236"/>
  <c r="D58" i="236"/>
  <c r="C58" i="236"/>
  <c r="B58" i="236"/>
  <c r="N57" i="236"/>
  <c r="N56" i="236"/>
  <c r="N55" i="236"/>
  <c r="N54" i="236"/>
  <c r="N53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N45" i="236"/>
  <c r="N44" i="236"/>
  <c r="N41" i="236"/>
  <c r="N40" i="236"/>
  <c r="N39" i="236"/>
  <c r="J38" i="236"/>
  <c r="J42" i="236" s="1"/>
  <c r="N37" i="236"/>
  <c r="M34" i="236"/>
  <c r="L34" i="236"/>
  <c r="L38" i="236" s="1"/>
  <c r="L42" i="236" s="1"/>
  <c r="K34" i="236"/>
  <c r="K38" i="236" s="1"/>
  <c r="K42" i="236" s="1"/>
  <c r="J34" i="236"/>
  <c r="I34" i="236"/>
  <c r="I38" i="236" s="1"/>
  <c r="I42" i="236" s="1"/>
  <c r="H34" i="236"/>
  <c r="H38" i="236" s="1"/>
  <c r="H42" i="236" s="1"/>
  <c r="G34" i="236"/>
  <c r="G38" i="236" s="1"/>
  <c r="G42" i="236" s="1"/>
  <c r="F34" i="236"/>
  <c r="F38" i="236" s="1"/>
  <c r="F42" i="236" s="1"/>
  <c r="E34" i="236"/>
  <c r="E38" i="236" s="1"/>
  <c r="E42" i="236" s="1"/>
  <c r="D34" i="236"/>
  <c r="D38" i="236" s="1"/>
  <c r="D42" i="236" s="1"/>
  <c r="C34" i="236"/>
  <c r="C38" i="236" s="1"/>
  <c r="C42" i="236" s="1"/>
  <c r="B34" i="236"/>
  <c r="B38" i="236" s="1"/>
  <c r="B42" i="236" s="1"/>
  <c r="N33" i="236"/>
  <c r="N32" i="236"/>
  <c r="N31" i="236"/>
  <c r="N30" i="236"/>
  <c r="M26" i="236"/>
  <c r="L26" i="236"/>
  <c r="K26" i="236"/>
  <c r="J26" i="236"/>
  <c r="I26" i="236"/>
  <c r="H26" i="236"/>
  <c r="G26" i="236"/>
  <c r="F26" i="236"/>
  <c r="E26" i="236"/>
  <c r="D26" i="236"/>
  <c r="C26" i="236"/>
  <c r="B26" i="236"/>
  <c r="M25" i="236"/>
  <c r="L25" i="236"/>
  <c r="K25" i="236"/>
  <c r="J25" i="236"/>
  <c r="I25" i="236"/>
  <c r="H25" i="236"/>
  <c r="G25" i="236"/>
  <c r="F25" i="236"/>
  <c r="E25" i="236"/>
  <c r="D25" i="236"/>
  <c r="C25" i="236"/>
  <c r="B25" i="236"/>
  <c r="M24" i="236"/>
  <c r="L24" i="236"/>
  <c r="K24" i="236"/>
  <c r="J24" i="236"/>
  <c r="I24" i="236"/>
  <c r="H24" i="236"/>
  <c r="G24" i="236"/>
  <c r="F24" i="236"/>
  <c r="E24" i="236"/>
  <c r="D24" i="236"/>
  <c r="C24" i="236"/>
  <c r="B24" i="236"/>
  <c r="M23" i="236"/>
  <c r="L23" i="236"/>
  <c r="K23" i="236"/>
  <c r="K27" i="236" s="1"/>
  <c r="K28" i="236" s="1"/>
  <c r="J23" i="236"/>
  <c r="J27" i="236" s="1"/>
  <c r="I23" i="236"/>
  <c r="I27" i="236" s="1"/>
  <c r="H23" i="236"/>
  <c r="H27" i="236" s="1"/>
  <c r="G23" i="236"/>
  <c r="G27" i="236" s="1"/>
  <c r="G28" i="236" s="1"/>
  <c r="F23" i="236"/>
  <c r="E23" i="236"/>
  <c r="E27" i="236" s="1"/>
  <c r="D23" i="236"/>
  <c r="D27" i="236" s="1"/>
  <c r="C23" i="236"/>
  <c r="C27" i="236" s="1"/>
  <c r="B23" i="236"/>
  <c r="B27" i="236" s="1"/>
  <c r="M20" i="236"/>
  <c r="L20" i="236"/>
  <c r="K20" i="236"/>
  <c r="J20" i="236"/>
  <c r="I20" i="236"/>
  <c r="H20" i="236"/>
  <c r="G20" i="236"/>
  <c r="F20" i="236"/>
  <c r="E20" i="236"/>
  <c r="D20" i="236"/>
  <c r="C20" i="236"/>
  <c r="B20" i="236"/>
  <c r="N19" i="236"/>
  <c r="N17" i="236"/>
  <c r="N16" i="236"/>
  <c r="N20" i="236" s="1"/>
  <c r="G13" i="236"/>
  <c r="N11" i="236"/>
  <c r="M9" i="236"/>
  <c r="M13" i="236" s="1"/>
  <c r="L9" i="236"/>
  <c r="L13" i="236" s="1"/>
  <c r="K9" i="236"/>
  <c r="K13" i="236" s="1"/>
  <c r="J9" i="236"/>
  <c r="I9" i="236"/>
  <c r="H9" i="236"/>
  <c r="H13" i="236" s="1"/>
  <c r="G9" i="236"/>
  <c r="F9" i="236"/>
  <c r="F13" i="236" s="1"/>
  <c r="E9" i="236"/>
  <c r="E13" i="236" s="1"/>
  <c r="D9" i="236"/>
  <c r="D13" i="236" s="1"/>
  <c r="C9" i="236"/>
  <c r="C13" i="236" s="1"/>
  <c r="B9" i="236"/>
  <c r="B13" i="236" s="1"/>
  <c r="N8" i="236"/>
  <c r="N7" i="236"/>
  <c r="N6" i="236"/>
  <c r="N5" i="236"/>
  <c r="N4" i="236"/>
  <c r="G50" i="236" l="1"/>
  <c r="J48" i="236"/>
  <c r="J61" i="236" s="1"/>
  <c r="M48" i="236"/>
  <c r="M50" i="236" s="1"/>
  <c r="N46" i="236"/>
  <c r="N9" i="236"/>
  <c r="N13" i="236" s="1"/>
  <c r="J28" i="236"/>
  <c r="L27" i="236"/>
  <c r="L28" i="236" s="1"/>
  <c r="N58" i="236"/>
  <c r="B48" i="236"/>
  <c r="B61" i="236" s="1"/>
  <c r="B62" i="236" s="1"/>
  <c r="B28" i="236"/>
  <c r="N24" i="236"/>
  <c r="N25" i="236"/>
  <c r="N26" i="236"/>
  <c r="M27" i="236"/>
  <c r="M28" i="236" s="1"/>
  <c r="C48" i="236"/>
  <c r="C61" i="236" s="1"/>
  <c r="C62" i="236" s="1"/>
  <c r="C72" i="236" s="1"/>
  <c r="D48" i="236"/>
  <c r="D61" i="236" s="1"/>
  <c r="D62" i="236" s="1"/>
  <c r="D72" i="236" s="1"/>
  <c r="C28" i="236"/>
  <c r="G48" i="236"/>
  <c r="G61" i="236" s="1"/>
  <c r="M38" i="236"/>
  <c r="M42" i="236" s="1"/>
  <c r="K48" i="236"/>
  <c r="K61" i="236" s="1"/>
  <c r="K62" i="236" s="1"/>
  <c r="K72" i="236" s="1"/>
  <c r="I28" i="236"/>
  <c r="E48" i="236"/>
  <c r="E61" i="236" s="1"/>
  <c r="E62" i="236" s="1"/>
  <c r="E72" i="236" s="1"/>
  <c r="D28" i="236"/>
  <c r="H48" i="236"/>
  <c r="H50" i="236" s="1"/>
  <c r="H61" i="236"/>
  <c r="E28" i="236"/>
  <c r="I48" i="236"/>
  <c r="I61" i="236" s="1"/>
  <c r="F27" i="236"/>
  <c r="F28" i="236" s="1"/>
  <c r="N34" i="236"/>
  <c r="H28" i="236"/>
  <c r="L48" i="236"/>
  <c r="L50" i="236" s="1"/>
  <c r="L61" i="236"/>
  <c r="L62" i="236" s="1"/>
  <c r="L72" i="236" s="1"/>
  <c r="J13" i="236"/>
  <c r="I13" i="236"/>
  <c r="G62" i="236"/>
  <c r="G72" i="236" s="1"/>
  <c r="H62" i="236"/>
  <c r="H72" i="236" s="1"/>
  <c r="N23" i="236"/>
  <c r="F48" i="236"/>
  <c r="N73" i="235"/>
  <c r="M58" i="235"/>
  <c r="L58" i="235"/>
  <c r="K58" i="235"/>
  <c r="J58" i="235"/>
  <c r="I58" i="235"/>
  <c r="H58" i="235"/>
  <c r="G58" i="235"/>
  <c r="F58" i="235"/>
  <c r="E58" i="235"/>
  <c r="D58" i="235"/>
  <c r="C58" i="235"/>
  <c r="B58" i="235"/>
  <c r="N57" i="235"/>
  <c r="N56" i="235"/>
  <c r="N55" i="235"/>
  <c r="N54" i="235"/>
  <c r="N53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N45" i="235"/>
  <c r="N44" i="235"/>
  <c r="N41" i="235"/>
  <c r="N40" i="235"/>
  <c r="N39" i="235"/>
  <c r="I38" i="235"/>
  <c r="I42" i="235" s="1"/>
  <c r="N37" i="235"/>
  <c r="M34" i="235"/>
  <c r="M38" i="235" s="1"/>
  <c r="M42" i="235" s="1"/>
  <c r="L34" i="235"/>
  <c r="L38" i="235" s="1"/>
  <c r="L42" i="235" s="1"/>
  <c r="K34" i="235"/>
  <c r="J34" i="235"/>
  <c r="J38" i="235" s="1"/>
  <c r="J42" i="235" s="1"/>
  <c r="I34" i="235"/>
  <c r="H34" i="235"/>
  <c r="H38" i="235" s="1"/>
  <c r="H42" i="235" s="1"/>
  <c r="G34" i="235"/>
  <c r="G38" i="235" s="1"/>
  <c r="G42" i="235" s="1"/>
  <c r="F34" i="235"/>
  <c r="F38" i="235" s="1"/>
  <c r="F42" i="235" s="1"/>
  <c r="E34" i="235"/>
  <c r="E38" i="235" s="1"/>
  <c r="E42" i="235" s="1"/>
  <c r="D34" i="235"/>
  <c r="D38" i="235" s="1"/>
  <c r="D42" i="235" s="1"/>
  <c r="C34" i="235"/>
  <c r="C38" i="235" s="1"/>
  <c r="B34" i="235"/>
  <c r="B38" i="235" s="1"/>
  <c r="N33" i="235"/>
  <c r="N32" i="235"/>
  <c r="N31" i="235"/>
  <c r="N30" i="235"/>
  <c r="M26" i="235"/>
  <c r="L26" i="235"/>
  <c r="K26" i="235"/>
  <c r="J26" i="235"/>
  <c r="I26" i="235"/>
  <c r="H26" i="235"/>
  <c r="G26" i="235"/>
  <c r="F26" i="235"/>
  <c r="E26" i="235"/>
  <c r="D26" i="235"/>
  <c r="C26" i="235"/>
  <c r="B26" i="235"/>
  <c r="M25" i="235"/>
  <c r="L25" i="235"/>
  <c r="K25" i="235"/>
  <c r="J25" i="235"/>
  <c r="I25" i="235"/>
  <c r="H25" i="235"/>
  <c r="G25" i="235"/>
  <c r="F25" i="235"/>
  <c r="E25" i="235"/>
  <c r="D25" i="235"/>
  <c r="C25" i="235"/>
  <c r="B25" i="235"/>
  <c r="M24" i="235"/>
  <c r="L24" i="235"/>
  <c r="K24" i="235"/>
  <c r="J24" i="235"/>
  <c r="I24" i="235"/>
  <c r="H24" i="235"/>
  <c r="G24" i="235"/>
  <c r="F24" i="235"/>
  <c r="E24" i="235"/>
  <c r="D24" i="235"/>
  <c r="C24" i="235"/>
  <c r="B24" i="235"/>
  <c r="M23" i="235"/>
  <c r="M27" i="235" s="1"/>
  <c r="L23" i="235"/>
  <c r="L27" i="235" s="1"/>
  <c r="K23" i="235"/>
  <c r="K27" i="235" s="1"/>
  <c r="J23" i="235"/>
  <c r="I23" i="235"/>
  <c r="I27" i="235" s="1"/>
  <c r="H23" i="235"/>
  <c r="H27" i="235" s="1"/>
  <c r="G23" i="235"/>
  <c r="G27" i="235" s="1"/>
  <c r="F23" i="235"/>
  <c r="F27" i="235" s="1"/>
  <c r="E23" i="235"/>
  <c r="E27" i="235" s="1"/>
  <c r="E28" i="235" s="1"/>
  <c r="D23" i="235"/>
  <c r="C23" i="235"/>
  <c r="B23" i="235"/>
  <c r="M20" i="235"/>
  <c r="L20" i="235"/>
  <c r="K20" i="235"/>
  <c r="J20" i="235"/>
  <c r="I20" i="235"/>
  <c r="H20" i="235"/>
  <c r="G20" i="235"/>
  <c r="F20" i="235"/>
  <c r="E20" i="235"/>
  <c r="D20" i="235"/>
  <c r="C20" i="235"/>
  <c r="B20" i="235"/>
  <c r="N19" i="235"/>
  <c r="N17" i="235"/>
  <c r="N16" i="235"/>
  <c r="G13" i="235"/>
  <c r="N11" i="235"/>
  <c r="M9" i="235"/>
  <c r="M13" i="235" s="1"/>
  <c r="L9" i="235"/>
  <c r="L13" i="235" s="1"/>
  <c r="K9" i="235"/>
  <c r="K13" i="235" s="1"/>
  <c r="J9" i="235"/>
  <c r="J13" i="235" s="1"/>
  <c r="I9" i="235"/>
  <c r="I13" i="235" s="1"/>
  <c r="H9" i="235"/>
  <c r="H13" i="235" s="1"/>
  <c r="G9" i="235"/>
  <c r="F9" i="235"/>
  <c r="F13" i="235" s="1"/>
  <c r="E9" i="235"/>
  <c r="E13" i="235" s="1"/>
  <c r="D9" i="235"/>
  <c r="D13" i="235" s="1"/>
  <c r="C9" i="235"/>
  <c r="C13" i="235" s="1"/>
  <c r="B9" i="235"/>
  <c r="B13" i="235" s="1"/>
  <c r="N8" i="235"/>
  <c r="N7" i="235"/>
  <c r="N6" i="235"/>
  <c r="N5" i="235"/>
  <c r="N4" i="235"/>
  <c r="D50" i="236" l="1"/>
  <c r="M61" i="236"/>
  <c r="M62" i="236" s="1"/>
  <c r="M72" i="236" s="1"/>
  <c r="C50" i="236"/>
  <c r="B50" i="236"/>
  <c r="E50" i="236"/>
  <c r="N38" i="236"/>
  <c r="N42" i="236" s="1"/>
  <c r="N48" i="236" s="1"/>
  <c r="N61" i="236" s="1"/>
  <c r="N62" i="236" s="1"/>
  <c r="K50" i="236"/>
  <c r="N27" i="236"/>
  <c r="N28" i="236" s="1"/>
  <c r="B72" i="236"/>
  <c r="B63" i="236"/>
  <c r="I50" i="236"/>
  <c r="I62" i="236"/>
  <c r="I72" i="236" s="1"/>
  <c r="J50" i="236"/>
  <c r="J62" i="236"/>
  <c r="J72" i="236" s="1"/>
  <c r="F50" i="236"/>
  <c r="F61" i="236"/>
  <c r="F62" i="236" s="1"/>
  <c r="F72" i="236" s="1"/>
  <c r="H28" i="235"/>
  <c r="I28" i="235"/>
  <c r="K28" i="235"/>
  <c r="M48" i="235"/>
  <c r="M61" i="235" s="1"/>
  <c r="M62" i="235" s="1"/>
  <c r="B42" i="235"/>
  <c r="B48" i="235" s="1"/>
  <c r="B61" i="235" s="1"/>
  <c r="B62" i="235" s="1"/>
  <c r="L48" i="235"/>
  <c r="L61" i="235" s="1"/>
  <c r="L62" i="235" s="1"/>
  <c r="L28" i="235"/>
  <c r="F48" i="235"/>
  <c r="F50" i="235" s="1"/>
  <c r="M28" i="235"/>
  <c r="N46" i="235"/>
  <c r="E48" i="235"/>
  <c r="E61" i="235" s="1"/>
  <c r="E62" i="235" s="1"/>
  <c r="G48" i="235"/>
  <c r="G61" i="235" s="1"/>
  <c r="G62" i="235" s="1"/>
  <c r="G28" i="235"/>
  <c r="N23" i="235"/>
  <c r="N25" i="235"/>
  <c r="C27" i="235"/>
  <c r="C28" i="235" s="1"/>
  <c r="D48" i="235"/>
  <c r="D61" i="235" s="1"/>
  <c r="D62" i="235" s="1"/>
  <c r="D27" i="235"/>
  <c r="D28" i="235" s="1"/>
  <c r="N34" i="235"/>
  <c r="N20" i="235"/>
  <c r="N24" i="235"/>
  <c r="N26" i="235"/>
  <c r="B27" i="235"/>
  <c r="B28" i="235" s="1"/>
  <c r="N9" i="235"/>
  <c r="N13" i="235" s="1"/>
  <c r="F28" i="235"/>
  <c r="N58" i="235"/>
  <c r="J27" i="235"/>
  <c r="J28" i="235" s="1"/>
  <c r="M50" i="235"/>
  <c r="H48" i="235"/>
  <c r="H61" i="235" s="1"/>
  <c r="H62" i="235" s="1"/>
  <c r="I48" i="235"/>
  <c r="I61" i="235" s="1"/>
  <c r="I62" i="235" s="1"/>
  <c r="J48" i="235"/>
  <c r="J61" i="235" s="1"/>
  <c r="J62" i="235" s="1"/>
  <c r="C42" i="235"/>
  <c r="C48" i="235" s="1"/>
  <c r="K38" i="235"/>
  <c r="K42" i="235" s="1"/>
  <c r="K48" i="235" s="1"/>
  <c r="K61" i="235" s="1"/>
  <c r="K62" i="235" s="1"/>
  <c r="N73" i="234"/>
  <c r="M58" i="234"/>
  <c r="L58" i="234"/>
  <c r="K58" i="234"/>
  <c r="J58" i="234"/>
  <c r="I58" i="234"/>
  <c r="H58" i="234"/>
  <c r="G58" i="234"/>
  <c r="F58" i="234"/>
  <c r="E58" i="234"/>
  <c r="D58" i="234"/>
  <c r="C58" i="234"/>
  <c r="B58" i="234"/>
  <c r="N57" i="234"/>
  <c r="N56" i="234"/>
  <c r="N55" i="234"/>
  <c r="N54" i="234"/>
  <c r="N53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N45" i="234"/>
  <c r="N44" i="234"/>
  <c r="N41" i="234"/>
  <c r="N40" i="234"/>
  <c r="N39" i="234"/>
  <c r="N37" i="234"/>
  <c r="M34" i="234"/>
  <c r="M38" i="234" s="1"/>
  <c r="M42" i="234" s="1"/>
  <c r="L34" i="234"/>
  <c r="L38" i="234" s="1"/>
  <c r="L42" i="234" s="1"/>
  <c r="K34" i="234"/>
  <c r="K38" i="234" s="1"/>
  <c r="K42" i="234" s="1"/>
  <c r="J34" i="234"/>
  <c r="J38" i="234" s="1"/>
  <c r="J42" i="234" s="1"/>
  <c r="I34" i="234"/>
  <c r="I38" i="234" s="1"/>
  <c r="I42" i="234" s="1"/>
  <c r="H34" i="234"/>
  <c r="H38" i="234" s="1"/>
  <c r="H42" i="234" s="1"/>
  <c r="G34" i="234"/>
  <c r="G38" i="234" s="1"/>
  <c r="G42" i="234" s="1"/>
  <c r="F34" i="234"/>
  <c r="F38" i="234" s="1"/>
  <c r="F42" i="234" s="1"/>
  <c r="E34" i="234"/>
  <c r="E38" i="234" s="1"/>
  <c r="E42" i="234" s="1"/>
  <c r="D34" i="234"/>
  <c r="D38" i="234" s="1"/>
  <c r="D42" i="234" s="1"/>
  <c r="C34" i="234"/>
  <c r="C38" i="234" s="1"/>
  <c r="C42" i="234" s="1"/>
  <c r="B34" i="234"/>
  <c r="B38" i="234" s="1"/>
  <c r="N33" i="234"/>
  <c r="N32" i="234"/>
  <c r="N31" i="234"/>
  <c r="N30" i="234"/>
  <c r="M26" i="234"/>
  <c r="L26" i="234"/>
  <c r="K26" i="234"/>
  <c r="J26" i="234"/>
  <c r="I26" i="234"/>
  <c r="H26" i="234"/>
  <c r="G26" i="234"/>
  <c r="F26" i="234"/>
  <c r="E26" i="234"/>
  <c r="D26" i="234"/>
  <c r="C26" i="234"/>
  <c r="B26" i="234"/>
  <c r="M25" i="234"/>
  <c r="L25" i="234"/>
  <c r="K25" i="234"/>
  <c r="J25" i="234"/>
  <c r="I25" i="234"/>
  <c r="H25" i="234"/>
  <c r="G25" i="234"/>
  <c r="F25" i="234"/>
  <c r="E25" i="234"/>
  <c r="D25" i="234"/>
  <c r="C25" i="234"/>
  <c r="B25" i="234"/>
  <c r="M24" i="234"/>
  <c r="L24" i="234"/>
  <c r="K24" i="234"/>
  <c r="J24" i="234"/>
  <c r="I24" i="234"/>
  <c r="H24" i="234"/>
  <c r="G24" i="234"/>
  <c r="F24" i="234"/>
  <c r="E24" i="234"/>
  <c r="D24" i="234"/>
  <c r="C24" i="234"/>
  <c r="B24" i="234"/>
  <c r="M23" i="234"/>
  <c r="M27" i="234" s="1"/>
  <c r="L23" i="234"/>
  <c r="K23" i="234"/>
  <c r="J23" i="234"/>
  <c r="J27" i="234" s="1"/>
  <c r="I23" i="234"/>
  <c r="I27" i="234" s="1"/>
  <c r="H23" i="234"/>
  <c r="G23" i="234"/>
  <c r="F23" i="234"/>
  <c r="E23" i="234"/>
  <c r="D23" i="234"/>
  <c r="D27" i="234" s="1"/>
  <c r="C23" i="234"/>
  <c r="C27" i="234" s="1"/>
  <c r="B23" i="234"/>
  <c r="M20" i="234"/>
  <c r="L20" i="234"/>
  <c r="K20" i="234"/>
  <c r="J20" i="234"/>
  <c r="I20" i="234"/>
  <c r="H20" i="234"/>
  <c r="G20" i="234"/>
  <c r="F20" i="234"/>
  <c r="E20" i="234"/>
  <c r="D20" i="234"/>
  <c r="C20" i="234"/>
  <c r="B20" i="234"/>
  <c r="N19" i="234"/>
  <c r="N17" i="234"/>
  <c r="N16" i="234"/>
  <c r="N11" i="234"/>
  <c r="M9" i="234"/>
  <c r="M13" i="234" s="1"/>
  <c r="L9" i="234"/>
  <c r="L13" i="234" s="1"/>
  <c r="K9" i="234"/>
  <c r="K13" i="234" s="1"/>
  <c r="J9" i="234"/>
  <c r="J13" i="234" s="1"/>
  <c r="I9" i="234"/>
  <c r="I13" i="234" s="1"/>
  <c r="H9" i="234"/>
  <c r="H13" i="234" s="1"/>
  <c r="G9" i="234"/>
  <c r="G13" i="234" s="1"/>
  <c r="F9" i="234"/>
  <c r="F13" i="234" s="1"/>
  <c r="E9" i="234"/>
  <c r="E13" i="234" s="1"/>
  <c r="D9" i="234"/>
  <c r="D13" i="234" s="1"/>
  <c r="C9" i="234"/>
  <c r="C13" i="234" s="1"/>
  <c r="B9" i="234"/>
  <c r="B13" i="234" s="1"/>
  <c r="N8" i="234"/>
  <c r="N7" i="234"/>
  <c r="N6" i="234"/>
  <c r="N5" i="234"/>
  <c r="N4" i="234"/>
  <c r="N50" i="236" l="1"/>
  <c r="B73" i="236"/>
  <c r="B64" i="236"/>
  <c r="B74" i="236" s="1"/>
  <c r="C63" i="236"/>
  <c r="F61" i="235"/>
  <c r="F62" i="235" s="1"/>
  <c r="F72" i="235" s="1"/>
  <c r="H50" i="235"/>
  <c r="E50" i="235"/>
  <c r="B50" i="235"/>
  <c r="N27" i="235"/>
  <c r="N28" i="235" s="1"/>
  <c r="G50" i="235"/>
  <c r="L50" i="235"/>
  <c r="D50" i="235"/>
  <c r="I50" i="235"/>
  <c r="K50" i="235"/>
  <c r="N38" i="235"/>
  <c r="N42" i="235" s="1"/>
  <c r="N48" i="235" s="1"/>
  <c r="N61" i="235" s="1"/>
  <c r="N62" i="235" s="1"/>
  <c r="J72" i="235"/>
  <c r="C61" i="235"/>
  <c r="C62" i="235" s="1"/>
  <c r="C50" i="235"/>
  <c r="K72" i="235"/>
  <c r="H72" i="235"/>
  <c r="I72" i="235"/>
  <c r="B68" i="235"/>
  <c r="B63" i="235"/>
  <c r="J50" i="235"/>
  <c r="M72" i="235"/>
  <c r="G72" i="235"/>
  <c r="E72" i="235"/>
  <c r="L72" i="235"/>
  <c r="D72" i="235"/>
  <c r="N46" i="234"/>
  <c r="K48" i="234"/>
  <c r="K61" i="234" s="1"/>
  <c r="K62" i="234" s="1"/>
  <c r="E27" i="234"/>
  <c r="L27" i="234"/>
  <c r="L28" i="234" s="1"/>
  <c r="K27" i="234"/>
  <c r="K28" i="234" s="1"/>
  <c r="E28" i="234"/>
  <c r="F48" i="234"/>
  <c r="F50" i="234" s="1"/>
  <c r="E48" i="234"/>
  <c r="E61" i="234" s="1"/>
  <c r="E62" i="234" s="1"/>
  <c r="D48" i="234"/>
  <c r="D50" i="234" s="1"/>
  <c r="F27" i="234"/>
  <c r="F28" i="234" s="1"/>
  <c r="M48" i="234"/>
  <c r="M61" i="234" s="1"/>
  <c r="M62" i="234" s="1"/>
  <c r="G27" i="234"/>
  <c r="G28" i="234" s="1"/>
  <c r="H27" i="234"/>
  <c r="H28" i="234" s="1"/>
  <c r="I48" i="234"/>
  <c r="I50" i="234" s="1"/>
  <c r="I28" i="234"/>
  <c r="J48" i="234"/>
  <c r="J61" i="234" s="1"/>
  <c r="J62" i="234" s="1"/>
  <c r="J28" i="234"/>
  <c r="N20" i="234"/>
  <c r="G48" i="234"/>
  <c r="G61" i="234" s="1"/>
  <c r="G62" i="234" s="1"/>
  <c r="M28" i="234"/>
  <c r="N23" i="234"/>
  <c r="N24" i="234"/>
  <c r="N25" i="234"/>
  <c r="N26" i="234"/>
  <c r="C48" i="234"/>
  <c r="C61" i="234" s="1"/>
  <c r="C62" i="234" s="1"/>
  <c r="C28" i="234"/>
  <c r="N9" i="234"/>
  <c r="N13" i="234" s="1"/>
  <c r="D28" i="234"/>
  <c r="N34" i="234"/>
  <c r="N58" i="234"/>
  <c r="B42" i="234"/>
  <c r="B48" i="234" s="1"/>
  <c r="B50" i="234" s="1"/>
  <c r="N38" i="234"/>
  <c r="N42" i="234" s="1"/>
  <c r="H48" i="234"/>
  <c r="H50" i="234" s="1"/>
  <c r="L48" i="234"/>
  <c r="L50" i="234" s="1"/>
  <c r="B27" i="234"/>
  <c r="B28" i="234" s="1"/>
  <c r="D63" i="236" l="1"/>
  <c r="C73" i="236"/>
  <c r="C64" i="236"/>
  <c r="C74" i="236" s="1"/>
  <c r="N48" i="234"/>
  <c r="N61" i="234" s="1"/>
  <c r="N62" i="234" s="1"/>
  <c r="N50" i="235"/>
  <c r="B72" i="235"/>
  <c r="C68" i="235"/>
  <c r="D68" i="235" s="1"/>
  <c r="E68" i="235" s="1"/>
  <c r="F68" i="235" s="1"/>
  <c r="G68" i="235" s="1"/>
  <c r="H68" i="235" s="1"/>
  <c r="I68" i="235" s="1"/>
  <c r="J68" i="235" s="1"/>
  <c r="K68" i="235" s="1"/>
  <c r="L68" i="235" s="1"/>
  <c r="M68" i="235" s="1"/>
  <c r="B73" i="235"/>
  <c r="B64" i="235"/>
  <c r="B74" i="235" s="1"/>
  <c r="C63" i="235"/>
  <c r="J67" i="234"/>
  <c r="J72" i="234" s="1"/>
  <c r="K67" i="234"/>
  <c r="K72" i="234" s="1"/>
  <c r="M67" i="234"/>
  <c r="M72" i="234" s="1"/>
  <c r="E67" i="234"/>
  <c r="E72" i="234" s="1"/>
  <c r="G67" i="234"/>
  <c r="G72" i="234" s="1"/>
  <c r="C67" i="234"/>
  <c r="C72" i="234" s="1"/>
  <c r="K50" i="234"/>
  <c r="D61" i="234"/>
  <c r="D62" i="234" s="1"/>
  <c r="M50" i="234"/>
  <c r="I61" i="234"/>
  <c r="I62" i="234" s="1"/>
  <c r="C50" i="234"/>
  <c r="F61" i="234"/>
  <c r="F62" i="234" s="1"/>
  <c r="L61" i="234"/>
  <c r="L62" i="234" s="1"/>
  <c r="J50" i="234"/>
  <c r="E50" i="234"/>
  <c r="G50" i="234"/>
  <c r="N27" i="234"/>
  <c r="N28" i="234" s="1"/>
  <c r="H61" i="234"/>
  <c r="H62" i="234" s="1"/>
  <c r="B61" i="234"/>
  <c r="B62" i="234" s="1"/>
  <c r="B67" i="234" s="1"/>
  <c r="B68" i="234" s="1"/>
  <c r="E63" i="236" l="1"/>
  <c r="D73" i="236"/>
  <c r="D64" i="236"/>
  <c r="D74" i="236" s="1"/>
  <c r="D63" i="235"/>
  <c r="C73" i="235"/>
  <c r="C64" i="235"/>
  <c r="C74" i="235" s="1"/>
  <c r="C72" i="235"/>
  <c r="L67" i="234"/>
  <c r="L72" i="234" s="1"/>
  <c r="F67" i="234"/>
  <c r="F72" i="234" s="1"/>
  <c r="H67" i="234"/>
  <c r="H72" i="234" s="1"/>
  <c r="D67" i="234"/>
  <c r="D72" i="234" s="1"/>
  <c r="C68" i="234"/>
  <c r="D68" i="234" s="1"/>
  <c r="E68" i="234" s="1"/>
  <c r="I67" i="234"/>
  <c r="I72" i="234" s="1"/>
  <c r="N50" i="234"/>
  <c r="B72" i="234"/>
  <c r="B63" i="234"/>
  <c r="M9" i="232"/>
  <c r="F63" i="236" l="1"/>
  <c r="E73" i="236"/>
  <c r="E64" i="236"/>
  <c r="E74" i="236" s="1"/>
  <c r="E63" i="235"/>
  <c r="D73" i="235"/>
  <c r="D64" i="235"/>
  <c r="D74" i="235" s="1"/>
  <c r="F68" i="234"/>
  <c r="G68" i="234" s="1"/>
  <c r="H68" i="234" s="1"/>
  <c r="I68" i="234" s="1"/>
  <c r="J68" i="234" s="1"/>
  <c r="K68" i="234" s="1"/>
  <c r="L68" i="234" s="1"/>
  <c r="M68" i="234" s="1"/>
  <c r="B73" i="234"/>
  <c r="B64" i="234"/>
  <c r="B74" i="234" s="1"/>
  <c r="C63" i="234"/>
  <c r="N73" i="232"/>
  <c r="B68" i="232"/>
  <c r="C68" i="232" s="1"/>
  <c r="D68" i="232" s="1"/>
  <c r="E68" i="232" s="1"/>
  <c r="F68" i="232" s="1"/>
  <c r="G68" i="232" s="1"/>
  <c r="H68" i="232" s="1"/>
  <c r="I68" i="232" s="1"/>
  <c r="J68" i="232" s="1"/>
  <c r="K68" i="232" s="1"/>
  <c r="L68" i="232" s="1"/>
  <c r="M68" i="232" s="1"/>
  <c r="M58" i="232"/>
  <c r="L58" i="232"/>
  <c r="K58" i="232"/>
  <c r="J58" i="232"/>
  <c r="I58" i="232"/>
  <c r="G58" i="232"/>
  <c r="F58" i="232"/>
  <c r="E58" i="232"/>
  <c r="D58" i="232"/>
  <c r="C58" i="232"/>
  <c r="B58" i="232"/>
  <c r="N57" i="232"/>
  <c r="H56" i="232"/>
  <c r="N56" i="232" s="1"/>
  <c r="N55" i="232"/>
  <c r="N54" i="232"/>
  <c r="N53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N45" i="232"/>
  <c r="N44" i="232"/>
  <c r="N41" i="232"/>
  <c r="N40" i="232"/>
  <c r="N39" i="232"/>
  <c r="N37" i="232"/>
  <c r="M34" i="232"/>
  <c r="M38" i="232" s="1"/>
  <c r="M42" i="232" s="1"/>
  <c r="L34" i="232"/>
  <c r="L38" i="232" s="1"/>
  <c r="L42" i="232" s="1"/>
  <c r="K34" i="232"/>
  <c r="K38" i="232" s="1"/>
  <c r="K42" i="232" s="1"/>
  <c r="J34" i="232"/>
  <c r="I34" i="232"/>
  <c r="I38" i="232" s="1"/>
  <c r="I42" i="232" s="1"/>
  <c r="H34" i="232"/>
  <c r="H38" i="232" s="1"/>
  <c r="H42" i="232" s="1"/>
  <c r="G34" i="232"/>
  <c r="G38" i="232" s="1"/>
  <c r="G42" i="232" s="1"/>
  <c r="F34" i="232"/>
  <c r="F38" i="232" s="1"/>
  <c r="F42" i="232" s="1"/>
  <c r="E34" i="232"/>
  <c r="E38" i="232" s="1"/>
  <c r="E42" i="232" s="1"/>
  <c r="D34" i="232"/>
  <c r="D38" i="232" s="1"/>
  <c r="D42" i="232" s="1"/>
  <c r="C34" i="232"/>
  <c r="C38" i="232" s="1"/>
  <c r="C42" i="232" s="1"/>
  <c r="B34" i="232"/>
  <c r="B38" i="232" s="1"/>
  <c r="B42" i="232" s="1"/>
  <c r="N33" i="232"/>
  <c r="N32" i="232"/>
  <c r="N31" i="232"/>
  <c r="N30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M23" i="232"/>
  <c r="L23" i="232"/>
  <c r="K23" i="232"/>
  <c r="J23" i="232"/>
  <c r="I23" i="232"/>
  <c r="H23" i="232"/>
  <c r="G23" i="232"/>
  <c r="F23" i="232"/>
  <c r="F27" i="232" s="1"/>
  <c r="E23" i="232"/>
  <c r="D23" i="232"/>
  <c r="C23" i="232"/>
  <c r="B23" i="232"/>
  <c r="M20" i="232"/>
  <c r="L20" i="232"/>
  <c r="K20" i="232"/>
  <c r="J20" i="232"/>
  <c r="I20" i="232"/>
  <c r="H20" i="232"/>
  <c r="G20" i="232"/>
  <c r="F20" i="232"/>
  <c r="E20" i="232"/>
  <c r="D20" i="232"/>
  <c r="C20" i="232"/>
  <c r="B20" i="232"/>
  <c r="N19" i="232"/>
  <c r="N17" i="232"/>
  <c r="N16" i="232"/>
  <c r="N11" i="232"/>
  <c r="M13" i="232"/>
  <c r="L9" i="232"/>
  <c r="L13" i="232" s="1"/>
  <c r="K9" i="232"/>
  <c r="K13" i="232" s="1"/>
  <c r="J9" i="232"/>
  <c r="J13" i="232" s="1"/>
  <c r="I9" i="232"/>
  <c r="I13" i="232" s="1"/>
  <c r="H9" i="232"/>
  <c r="H13" i="232" s="1"/>
  <c r="G9" i="232"/>
  <c r="G13" i="232" s="1"/>
  <c r="F9" i="232"/>
  <c r="F13" i="232" s="1"/>
  <c r="E9" i="232"/>
  <c r="E13" i="232" s="1"/>
  <c r="D9" i="232"/>
  <c r="D13" i="232" s="1"/>
  <c r="C9" i="232"/>
  <c r="C13" i="232" s="1"/>
  <c r="B9" i="232"/>
  <c r="B13" i="232" s="1"/>
  <c r="N8" i="232"/>
  <c r="N7" i="232"/>
  <c r="N6" i="232"/>
  <c r="N5" i="232"/>
  <c r="N4" i="232"/>
  <c r="G63" i="236" l="1"/>
  <c r="F73" i="236"/>
  <c r="F64" i="236"/>
  <c r="F74" i="236" s="1"/>
  <c r="F63" i="235"/>
  <c r="E73" i="235"/>
  <c r="E64" i="235"/>
  <c r="E74" i="235" s="1"/>
  <c r="C64" i="234"/>
  <c r="C74" i="234" s="1"/>
  <c r="D63" i="234"/>
  <c r="C73" i="234"/>
  <c r="N46" i="232"/>
  <c r="F28" i="232"/>
  <c r="M27" i="232"/>
  <c r="D48" i="232"/>
  <c r="D50" i="232" s="1"/>
  <c r="G27" i="232"/>
  <c r="G28" i="232" s="1"/>
  <c r="B27" i="232"/>
  <c r="B28" i="232" s="1"/>
  <c r="N20" i="232"/>
  <c r="I27" i="232"/>
  <c r="I28" i="232" s="1"/>
  <c r="C27" i="232"/>
  <c r="C28" i="232" s="1"/>
  <c r="H48" i="232"/>
  <c r="H50" i="232" s="1"/>
  <c r="E27" i="232"/>
  <c r="E28" i="232" s="1"/>
  <c r="K27" i="232"/>
  <c r="K28" i="232" s="1"/>
  <c r="D27" i="232"/>
  <c r="D28" i="232" s="1"/>
  <c r="N34" i="232"/>
  <c r="N9" i="232"/>
  <c r="N13" i="232" s="1"/>
  <c r="M28" i="232"/>
  <c r="K48" i="232"/>
  <c r="K61" i="232" s="1"/>
  <c r="K62" i="232" s="1"/>
  <c r="K72" i="232" s="1"/>
  <c r="J27" i="232"/>
  <c r="J28" i="232" s="1"/>
  <c r="F48" i="232"/>
  <c r="F61" i="232" s="1"/>
  <c r="F62" i="232" s="1"/>
  <c r="F72" i="232" s="1"/>
  <c r="L48" i="232"/>
  <c r="L50" i="232" s="1"/>
  <c r="E48" i="232"/>
  <c r="E50" i="232" s="1"/>
  <c r="L27" i="232"/>
  <c r="L28" i="232" s="1"/>
  <c r="H27" i="232"/>
  <c r="H28" i="232" s="1"/>
  <c r="B48" i="232"/>
  <c r="B61" i="232" s="1"/>
  <c r="B62" i="232" s="1"/>
  <c r="I48" i="232"/>
  <c r="I50" i="232" s="1"/>
  <c r="C48" i="232"/>
  <c r="C50" i="232" s="1"/>
  <c r="N24" i="232"/>
  <c r="N25" i="232"/>
  <c r="N26" i="232"/>
  <c r="G48" i="232"/>
  <c r="G61" i="232" s="1"/>
  <c r="G62" i="232" s="1"/>
  <c r="G72" i="232" s="1"/>
  <c r="M48" i="232"/>
  <c r="M61" i="232" s="1"/>
  <c r="M62" i="232" s="1"/>
  <c r="M72" i="232" s="1"/>
  <c r="N58" i="232"/>
  <c r="J38" i="232"/>
  <c r="J42" i="232" s="1"/>
  <c r="J48" i="232" s="1"/>
  <c r="J61" i="232" s="1"/>
  <c r="J62" i="232" s="1"/>
  <c r="J72" i="232" s="1"/>
  <c r="H58" i="232"/>
  <c r="N23" i="232"/>
  <c r="L9" i="231"/>
  <c r="H63" i="236" l="1"/>
  <c r="G73" i="236"/>
  <c r="G64" i="236"/>
  <c r="G74" i="236" s="1"/>
  <c r="G63" i="235"/>
  <c r="F73" i="235"/>
  <c r="F64" i="235"/>
  <c r="F74" i="235" s="1"/>
  <c r="D64" i="234"/>
  <c r="D74" i="234" s="1"/>
  <c r="D73" i="234"/>
  <c r="E63" i="234"/>
  <c r="G50" i="232"/>
  <c r="D61" i="232"/>
  <c r="D62" i="232" s="1"/>
  <c r="D72" i="232" s="1"/>
  <c r="N38" i="232"/>
  <c r="N42" i="232" s="1"/>
  <c r="N48" i="232" s="1"/>
  <c r="N61" i="232" s="1"/>
  <c r="N62" i="232" s="1"/>
  <c r="I61" i="232"/>
  <c r="I62" i="232" s="1"/>
  <c r="I72" i="232" s="1"/>
  <c r="C61" i="232"/>
  <c r="C62" i="232" s="1"/>
  <c r="C72" i="232" s="1"/>
  <c r="H61" i="232"/>
  <c r="H62" i="232" s="1"/>
  <c r="H72" i="232" s="1"/>
  <c r="L61" i="232"/>
  <c r="L62" i="232" s="1"/>
  <c r="L72" i="232" s="1"/>
  <c r="E61" i="232"/>
  <c r="E62" i="232" s="1"/>
  <c r="E72" i="232" s="1"/>
  <c r="F50" i="232"/>
  <c r="M50" i="232"/>
  <c r="N27" i="232"/>
  <c r="N28" i="232" s="1"/>
  <c r="B50" i="232"/>
  <c r="K50" i="232"/>
  <c r="B72" i="232"/>
  <c r="B63" i="232"/>
  <c r="J50" i="232"/>
  <c r="N73" i="23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I63" i="236" l="1"/>
  <c r="H73" i="236"/>
  <c r="H64" i="236"/>
  <c r="H74" i="236" s="1"/>
  <c r="H63" i="235"/>
  <c r="G73" i="235"/>
  <c r="G64" i="235"/>
  <c r="G74" i="235" s="1"/>
  <c r="F63" i="234"/>
  <c r="E73" i="234"/>
  <c r="E64" i="234"/>
  <c r="E74" i="234" s="1"/>
  <c r="N50" i="232"/>
  <c r="B73" i="232"/>
  <c r="B64" i="232"/>
  <c r="B74" i="232" s="1"/>
  <c r="C63" i="232"/>
  <c r="L27" i="23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I64" i="236" l="1"/>
  <c r="I74" i="236" s="1"/>
  <c r="J63" i="236"/>
  <c r="I73" i="236"/>
  <c r="I63" i="235"/>
  <c r="H73" i="235"/>
  <c r="H64" i="235"/>
  <c r="H74" i="235" s="1"/>
  <c r="G63" i="234"/>
  <c r="F73" i="234"/>
  <c r="F64" i="234"/>
  <c r="F74" i="234" s="1"/>
  <c r="D63" i="232"/>
  <c r="C73" i="232"/>
  <c r="C64" i="232"/>
  <c r="C74" i="232" s="1"/>
  <c r="I61" i="23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J64" i="236" l="1"/>
  <c r="J74" i="236" s="1"/>
  <c r="K63" i="236"/>
  <c r="J73" i="236"/>
  <c r="J63" i="235"/>
  <c r="I73" i="235"/>
  <c r="I64" i="235"/>
  <c r="I74" i="235" s="1"/>
  <c r="H63" i="234"/>
  <c r="G73" i="234"/>
  <c r="G64" i="234"/>
  <c r="G74" i="234" s="1"/>
  <c r="E63" i="232"/>
  <c r="D73" i="232"/>
  <c r="D64" i="232"/>
  <c r="D74" i="232" s="1"/>
  <c r="B73" i="23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L63" i="236" l="1"/>
  <c r="K73" i="236"/>
  <c r="K64" i="236"/>
  <c r="K74" i="236" s="1"/>
  <c r="K63" i="235"/>
  <c r="J73" i="235"/>
  <c r="J64" i="235"/>
  <c r="J74" i="235" s="1"/>
  <c r="I63" i="234"/>
  <c r="H73" i="234"/>
  <c r="H64" i="234"/>
  <c r="H74" i="234" s="1"/>
  <c r="F63" i="232"/>
  <c r="E73" i="232"/>
  <c r="E64" i="232"/>
  <c r="E74" i="232" s="1"/>
  <c r="D63" i="23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M63" i="236" l="1"/>
  <c r="L73" i="236"/>
  <c r="L64" i="236"/>
  <c r="L74" i="236" s="1"/>
  <c r="L63" i="235"/>
  <c r="K73" i="235"/>
  <c r="K64" i="235"/>
  <c r="K74" i="235" s="1"/>
  <c r="J63" i="234"/>
  <c r="I73" i="234"/>
  <c r="I64" i="234"/>
  <c r="I74" i="234" s="1"/>
  <c r="G63" i="232"/>
  <c r="F73" i="232"/>
  <c r="F64" i="232"/>
  <c r="F74" i="232" s="1"/>
  <c r="E63" i="23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M73" i="236" l="1"/>
  <c r="M64" i="236"/>
  <c r="M74" i="236" s="1"/>
  <c r="M63" i="235"/>
  <c r="L73" i="235"/>
  <c r="L64" i="235"/>
  <c r="L74" i="235" s="1"/>
  <c r="K63" i="234"/>
  <c r="J73" i="234"/>
  <c r="J64" i="234"/>
  <c r="J74" i="234" s="1"/>
  <c r="H63" i="232"/>
  <c r="G73" i="232"/>
  <c r="G64" i="232"/>
  <c r="G74" i="232" s="1"/>
  <c r="F63" i="23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M73" i="235" l="1"/>
  <c r="M64" i="235"/>
  <c r="M74" i="235" s="1"/>
  <c r="L63" i="234"/>
  <c r="K73" i="234"/>
  <c r="K64" i="234"/>
  <c r="K74" i="234" s="1"/>
  <c r="H73" i="232"/>
  <c r="I63" i="232"/>
  <c r="H64" i="232"/>
  <c r="H74" i="232" s="1"/>
  <c r="F73" i="23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M63" i="234" l="1"/>
  <c r="L73" i="234"/>
  <c r="L64" i="234"/>
  <c r="L74" i="234" s="1"/>
  <c r="J63" i="232"/>
  <c r="I73" i="232"/>
  <c r="I64" i="232"/>
  <c r="I74" i="232" s="1"/>
  <c r="G64" i="23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M73" i="234" l="1"/>
  <c r="M64" i="234"/>
  <c r="M74" i="234" s="1"/>
  <c r="K63" i="232"/>
  <c r="J73" i="232"/>
  <c r="J64" i="232"/>
  <c r="J74" i="232" s="1"/>
  <c r="I63" i="23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L63" i="232" l="1"/>
  <c r="K73" i="232"/>
  <c r="K64" i="232"/>
  <c r="K74" i="232" s="1"/>
  <c r="J63" i="23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M63" i="232" l="1"/>
  <c r="L73" i="232"/>
  <c r="L64" i="232"/>
  <c r="L74" i="232" s="1"/>
  <c r="J73" i="23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M73" i="232" l="1"/>
  <c r="M64" i="232"/>
  <c r="M74" i="232" s="1"/>
  <c r="L63" i="23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 s="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L23" i="201"/>
  <c r="L27" i="201" s="1"/>
  <c r="K23" i="201"/>
  <c r="K27" i="201" s="1"/>
  <c r="J23" i="201"/>
  <c r="J27" i="201" s="1"/>
  <c r="I23" i="201"/>
  <c r="H23" i="201"/>
  <c r="G23" i="201"/>
  <c r="F23" i="201"/>
  <c r="F27" i="201" s="1"/>
  <c r="E23" i="201"/>
  <c r="D23" i="201"/>
  <c r="D27" i="201" s="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 s="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M27" i="201" l="1"/>
  <c r="F28" i="201"/>
  <c r="B61" i="181"/>
  <c r="L62" i="187"/>
  <c r="L72" i="187" s="1"/>
  <c r="N11" i="20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G62" i="201" s="1"/>
  <c r="G72" i="201" s="1"/>
  <c r="K48" i="201"/>
  <c r="K61" i="201" s="1"/>
  <c r="K62" i="201" s="1"/>
  <c r="K72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C28" i="201" s="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62" i="201" s="1"/>
  <c r="F72" i="201" s="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50" i="201" l="1"/>
  <c r="E61" i="201"/>
  <c r="E62" i="201" s="1"/>
  <c r="B62" i="201"/>
  <c r="L61" i="201"/>
  <c r="L62" i="201" s="1"/>
  <c r="L72" i="201" s="1"/>
  <c r="N13" i="201"/>
  <c r="B50" i="201"/>
  <c r="G61" i="189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N61" i="201" s="1"/>
  <c r="N62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2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54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<sst xmlns="http://schemas.openxmlformats.org/spreadsheetml/2006/main" count="4598" uniqueCount="142">
  <si>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</si>
  <si>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</si>
  <si>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</si>
  <si>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</si>
  <si>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</si>
  <si>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</si>
  <si>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</si>
  <si>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</si>
  <si>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</si>
  <si>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</si>
  <si>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</si>
  <si>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</si>
  <si>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</si>
  <si>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</si>
  <si>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</si>
  <si>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</si>
  <si>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</si>
  <si>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</si>
  <si>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</si>
  <si>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</si>
  <si>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</si>
  <si>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</si>
  <si>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</si>
  <si>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</si>
  <si>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</si>
  <si>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</si>
  <si>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</si>
  <si>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</si>
  <si>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</si>
  <si>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</si>
  <si>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</si>
  <si>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</si>
  <si>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</si>
  <si>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</si>
  <si>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</si>
  <si>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</si>
  <si>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</si>
  <si>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</si>
  <si>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</si>
  <si>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</si>
  <si>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</si>
  <si>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</si>
  <si>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</si>
  <si>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</si>
  <si>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</si>
  <si>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</si>
  <si>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</si>
  <si>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</si>
  <si>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</si>
  <si>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</si>
  <si>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</si>
  <si>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</si>
  <si>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</si>
  <si>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</si>
  <si>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</si>
  <si>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</si>
  <si>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</si>
  <si>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</si>
  <si>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</si>
  <si>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</si>
  <si>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</si>
  <si>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</si>
  <si>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</si>
  <si>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</si>
  <si>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</si>
  <si>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</si>
  <si>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</si>
  <si>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</si>
  <si>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</si>
  <si>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</si>
  <si>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</si>
  <si>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</si>
  <si>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</si>
  <si>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</si>
  <si>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</si>
  <si>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</si>
  <si>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</si>
  <si>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</si>
  <si>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</si>
  <si>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</si>
  <si>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</si>
  <si>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</si>
  <si>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</si>
  <si>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</si>
  <si>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</si>
  <si>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</si>
  <si>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</si>
  <si>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</si>
  <si>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</si>
  <si>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</si>
  <si>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</si>
  <si>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</si>
  <si>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</si>
  <si>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</si>
  <si>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</si>
  <si>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</si>
  <si>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</si>
  <si>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</si>
  <si>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</si>
  <si>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</si>
  <si>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</si>
  <si>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</si>
  <si>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</si>
  <si>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</si>
  <si>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</si>
  <si>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</si>
  <si>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</si>
  <si>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</si>
  <si>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</si>
  <si>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</si>
  <si>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</si>
  <si>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</si>
  <si>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</si>
  <si>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</si>
  <si>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</si>
  <si>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</si>
  <si>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</si>
  <si>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</si>
  <si>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</si>
  <si>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</si>
  <si>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</si>
  <si>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</si>
  <si>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</si>
  <si>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</si>
  <si>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</si>
  <si>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</si>
  <si>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</si>
  <si>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</si>
  <si>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</si>
  <si>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</si>
  <si>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</si>
  <si>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</si>
  <si>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</si>
  <si>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</si>
  <si>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</si>
  <si>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</si>
  <si>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</si>
  <si>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</si>
  <si>
    <t>2019/2020 CASH FLOW - June</t>
  </si>
  <si>
    <t>FY20/21</t>
  </si>
  <si>
    <t>2020/2021 CASH FLOW</t>
  </si>
  <si>
    <t>2020/2021 BUDGET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</si>
</sst>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6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6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Normal="10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sqref="A1:XFD10485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2.75" hidden="1" customHeight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t="12.75" hidden="1" customHeigh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t="12.75" hidden="1" customHeigh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2.7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t="12.75" hidden="1" customHeigh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t="12.7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t="12.7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t="12.75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2.7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t="12.75" hidden="1" customHeigh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t="12.75" hidden="1" customHeigh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t="12.75" hidden="1" customHeigh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t="12.75" hidden="1" customHeigh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2.75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t="12.75" hidden="1" customHeigh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t="12.75" hidden="1" customHeigh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 customHeight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t="12.7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2.75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t="12.75" hidden="1" customHeigh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t="12.75" hidden="1" customHeigh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t="12.75" hidden="1" customHeigh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t="12.75" hidden="1" customHeigh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t="12.75" hidden="1" customHeigh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2.75" hidden="1" customHeight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t="12.75" hidden="1" customHeight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85" zoomScaleNormal="85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M69" sqref="M6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Normal="100" workbookViewId="0">
      <selection activeCell="D62" sqref="D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20" zoomScale="80" zoomScaleNormal="80" workbookViewId="0">
      <selection activeCell="B67" sqref="B6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L40" sqref="L40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abSelected="1" zoomScaleNormal="100" workbookViewId="0">
      <selection activeCell="C54" sqref="C54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16264146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1500089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17764235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17764235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8552908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8552908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7711238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1500089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9211327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0.51853215182077927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4608922.7222481547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2060617.27874973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6669540.0009978842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10776182.334331218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-6669540.0009978851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-926274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-3350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-98200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2996828.333333333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2764974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2764974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20984250.334331218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-3220015.3343312186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537160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-188027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-1101343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223192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21207442.334331218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-3443207.3343312182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-110967.72186598275</v>
      </c>
      <c r="E63" s="12">
        <f t="shared" si="16"/>
        <v>-530052.62722175289</v>
      </c>
      <c r="F63" s="12">
        <f t="shared" si="16"/>
        <v>-1063655.8106985241</v>
      </c>
      <c r="G63" s="12">
        <f t="shared" si="16"/>
        <v>-1416988.41956688</v>
      </c>
      <c r="H63" s="12">
        <f t="shared" si="16"/>
        <v>-2145126.1115188012</v>
      </c>
      <c r="I63" s="12">
        <f>H63+I62</f>
        <v>-2334876.0526720472</v>
      </c>
      <c r="J63" s="12">
        <f t="shared" si="16"/>
        <v>-2451205.3170922929</v>
      </c>
      <c r="K63" s="12">
        <f t="shared" si="16"/>
        <v>-2906145.9372203918</v>
      </c>
      <c r="L63" s="12">
        <f t="shared" si="16"/>
        <v>-3280646.4031562377</v>
      </c>
      <c r="M63" s="12">
        <f t="shared" si="16"/>
        <v>-3443207.3343312186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15099323.278134018</v>
      </c>
      <c r="E64" s="12">
        <f t="shared" si="17"/>
        <v>14680238.372778248</v>
      </c>
      <c r="F64" s="12">
        <f>+$B$60+F63</f>
        <v>14146635.189301476</v>
      </c>
      <c r="G64" s="12">
        <f t="shared" si="17"/>
        <v>13793302.580433119</v>
      </c>
      <c r="H64" s="12">
        <f t="shared" si="17"/>
        <v>13065164.8884812</v>
      </c>
      <c r="I64" s="12">
        <f t="shared" si="17"/>
        <v>12875414.947327953</v>
      </c>
      <c r="J64" s="12">
        <f t="shared" si="17"/>
        <v>12759085.682907708</v>
      </c>
      <c r="K64" s="12">
        <f t="shared" si="17"/>
        <v>12304145.062779609</v>
      </c>
      <c r="L64" s="12">
        <f t="shared" si="17"/>
        <v>11929644.596843762</v>
      </c>
      <c r="M64" s="12">
        <f t="shared" si="17"/>
        <v>11767083.665668782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1208337.6375026521</v>
      </c>
      <c r="E73" s="31">
        <f t="shared" si="19"/>
        <v>1208337.6375026521</v>
      </c>
      <c r="F73" s="31">
        <f t="shared" si="19"/>
        <v>1208337.6375026521</v>
      </c>
      <c r="G73" s="31">
        <f t="shared" si="19"/>
        <v>1208337.6375026521</v>
      </c>
      <c r="H73" s="31">
        <f t="shared" si="19"/>
        <v>1208337.6375026521</v>
      </c>
      <c r="I73" s="31">
        <f t="shared" si="19"/>
        <v>1208337.6375026521</v>
      </c>
      <c r="J73" s="31">
        <f t="shared" si="19"/>
        <v>1208337.6375026521</v>
      </c>
      <c r="K73" s="31">
        <f t="shared" si="19"/>
        <v>1208337.6375026521</v>
      </c>
      <c r="L73" s="31">
        <f t="shared" si="19"/>
        <v>1208337.6375026517</v>
      </c>
      <c r="M73" s="31">
        <f t="shared" si="19"/>
        <v>1208337.6375026512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15099323.278134018</v>
      </c>
      <c r="E74" s="122">
        <f t="shared" si="19"/>
        <v>14680238.372778248</v>
      </c>
      <c r="F74" s="122">
        <f t="shared" si="19"/>
        <v>14146635.189301476</v>
      </c>
      <c r="G74" s="122">
        <f t="shared" si="19"/>
        <v>13793302.580433119</v>
      </c>
      <c r="H74" s="122">
        <f t="shared" si="19"/>
        <v>13065164.8884812</v>
      </c>
      <c r="I74" s="122">
        <f t="shared" si="19"/>
        <v>12875414.947327953</v>
      </c>
      <c r="J74" s="122">
        <f t="shared" si="19"/>
        <v>12759085.682907708</v>
      </c>
      <c r="K74" s="122">
        <f t="shared" si="19"/>
        <v>12304145.062779609</v>
      </c>
      <c r="L74" s="122">
        <f t="shared" si="19"/>
        <v>11929644.596843762</v>
      </c>
      <c r="M74" s="122">
        <f t="shared" si="19"/>
        <v>11767083.665668782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0" zoomScaleNormal="100" workbookViewId="0">
      <selection activeCell="C60" sqref="C60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16826723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1487611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18314334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18314334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8650615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8650615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8176108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1487611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9663719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0.52765877263131711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4689689.9106103079</v>
      </c>
    </row>
    <row r="31" spans="1:14" s="6" customFormat="1" hidden="1" outlineLevel="1">
      <c r="A31" s="100" t="s">
        <v>42</v>
      </c>
      <c r="B31" s="101">
        <v>154113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2082017.8488536254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6771707.7594639333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11250628.4261306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-6771707.7594639333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-925550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-99200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3368830.666666667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234703</v>
      </c>
      <c r="C44" s="111">
        <v>230113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2775974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2775974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21567127.4261306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-3252793.4261306007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441020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-184539</v>
      </c>
    </row>
    <row r="57" spans="1:21" s="6" customFormat="1">
      <c r="A57" s="6" t="s">
        <v>134</v>
      </c>
      <c r="B57" s="22">
        <v>-463884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-628884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602999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22170126.4261306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-3855792.4261306003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-501668.09179938212</v>
      </c>
      <c r="D63" s="12">
        <f t="shared" si="16"/>
        <v>-523552.81366536487</v>
      </c>
      <c r="E63" s="12">
        <f t="shared" si="16"/>
        <v>-942637.71902113501</v>
      </c>
      <c r="F63" s="12">
        <f t="shared" si="16"/>
        <v>-1476240.9024979062</v>
      </c>
      <c r="G63" s="12">
        <f t="shared" si="16"/>
        <v>-1829573.5113662621</v>
      </c>
      <c r="H63" s="12">
        <f t="shared" si="16"/>
        <v>-2557711.2033181833</v>
      </c>
      <c r="I63" s="12">
        <f>H63+I62</f>
        <v>-2747461.1444714293</v>
      </c>
      <c r="J63" s="12">
        <f t="shared" si="16"/>
        <v>-2863790.4088916751</v>
      </c>
      <c r="K63" s="12">
        <f t="shared" si="16"/>
        <v>-3318731.0290197739</v>
      </c>
      <c r="L63" s="12">
        <f t="shared" si="16"/>
        <v>-3693231.4949556198</v>
      </c>
      <c r="M63" s="12">
        <f t="shared" si="16"/>
        <v>-3855792.4261306007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14708622.908200618</v>
      </c>
      <c r="D64" s="12">
        <f t="shared" si="17"/>
        <v>14686738.186334636</v>
      </c>
      <c r="E64" s="12">
        <f t="shared" si="17"/>
        <v>14267653.280978866</v>
      </c>
      <c r="F64" s="12">
        <f>+$B$60+F63</f>
        <v>13734050.097502094</v>
      </c>
      <c r="G64" s="12">
        <f t="shared" si="17"/>
        <v>13380717.488633737</v>
      </c>
      <c r="H64" s="12">
        <f t="shared" si="17"/>
        <v>12652579.796681818</v>
      </c>
      <c r="I64" s="12">
        <f t="shared" si="17"/>
        <v>12462829.855528571</v>
      </c>
      <c r="J64" s="12">
        <f t="shared" si="17"/>
        <v>12346500.591108326</v>
      </c>
      <c r="K64" s="12">
        <f t="shared" si="17"/>
        <v>11891559.970980227</v>
      </c>
      <c r="L64" s="12">
        <f t="shared" si="17"/>
        <v>11517059.50504438</v>
      </c>
      <c r="M64" s="12">
        <f t="shared" si="17"/>
        <v>11354498.5738694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0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795752.54570327001</v>
      </c>
      <c r="D73" s="31">
        <f t="shared" si="19"/>
        <v>795752.54570327001</v>
      </c>
      <c r="E73" s="31">
        <f t="shared" si="19"/>
        <v>795752.54570327001</v>
      </c>
      <c r="F73" s="31">
        <f t="shared" si="19"/>
        <v>795752.54570327001</v>
      </c>
      <c r="G73" s="31">
        <f t="shared" si="19"/>
        <v>795752.54570327001</v>
      </c>
      <c r="H73" s="31">
        <f t="shared" si="19"/>
        <v>795752.54570327001</v>
      </c>
      <c r="I73" s="31">
        <f t="shared" si="19"/>
        <v>795752.54570327001</v>
      </c>
      <c r="J73" s="31">
        <f t="shared" si="19"/>
        <v>795752.54570327001</v>
      </c>
      <c r="K73" s="31">
        <f t="shared" si="19"/>
        <v>795752.54570327001</v>
      </c>
      <c r="L73" s="31">
        <f t="shared" si="19"/>
        <v>795752.54570326954</v>
      </c>
      <c r="M73" s="31">
        <f t="shared" si="19"/>
        <v>795752.54570326908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14708622.908200618</v>
      </c>
      <c r="D74" s="122">
        <f t="shared" si="19"/>
        <v>14686738.186334636</v>
      </c>
      <c r="E74" s="122">
        <f t="shared" si="19"/>
        <v>14267653.280978866</v>
      </c>
      <c r="F74" s="122">
        <f t="shared" si="19"/>
        <v>13734050.097502094</v>
      </c>
      <c r="G74" s="122">
        <f t="shared" si="19"/>
        <v>13380717.488633737</v>
      </c>
      <c r="H74" s="122">
        <f t="shared" si="19"/>
        <v>12652579.796681818</v>
      </c>
      <c r="I74" s="122">
        <f t="shared" si="19"/>
        <v>12462829.855528571</v>
      </c>
      <c r="J74" s="122">
        <f t="shared" si="19"/>
        <v>12346500.591108326</v>
      </c>
      <c r="K74" s="122">
        <f t="shared" si="19"/>
        <v>11891559.970980227</v>
      </c>
      <c r="L74" s="122">
        <f t="shared" si="19"/>
        <v>11517059.50504438</v>
      </c>
      <c r="M74" s="122">
        <f t="shared" si="19"/>
        <v>11354498.5738694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4" zoomScaleNormal="100" workbookViewId="0">
      <selection activeCell="B28" sqref="B28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76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690357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17040172</v>
      </c>
    </row>
    <row r="6" spans="1:14" s="6" customFormat="1" ht="12.75" hidden="1" customHeight="1" outlineLevel="1">
      <c r="A6" s="100" t="s">
        <v>29</v>
      </c>
      <c r="B6" s="101">
        <v>37076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1324948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727433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18365120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727433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18365120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416459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8730260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416459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8730260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273898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8309912</v>
      </c>
    </row>
    <row r="24" spans="1:14" s="6" customFormat="1" hidden="1" outlineLevel="1">
      <c r="A24" s="100" t="s">
        <v>37</v>
      </c>
      <c r="B24" s="103">
        <f t="shared" si="3"/>
        <v>37076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1324948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310974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9634860</v>
      </c>
    </row>
    <row r="28" spans="1:14" s="6" customFormat="1" ht="14.25" customHeight="1">
      <c r="B28" s="73">
        <f>IFERROR(+B27/B9, 0)</f>
        <v>0.42749504078038802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0.52462820825564982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370271.07587769238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4782557.9864880005</v>
      </c>
    </row>
    <row r="31" spans="1:14" s="6" customFormat="1" hidden="1" outlineLevel="1">
      <c r="A31" s="100" t="s">
        <v>42</v>
      </c>
      <c r="B31" s="101">
        <v>194578.13649224414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2122482.9853458698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564849.21236993652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6905040.9718338698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894305.54570326989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11445046.97183387</v>
      </c>
    </row>
    <row r="38" spans="1:14" s="6" customFormat="1" ht="12.75" hidden="1" customHeight="1" outlineLevel="1">
      <c r="A38" s="6" t="s">
        <v>46</v>
      </c>
      <c r="B38" s="7">
        <f>-B34</f>
        <v>-564849.21236993652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-6905040.9718338707</v>
      </c>
    </row>
    <row r="39" spans="1:14" s="6" customFormat="1" ht="12.75" hidden="1" customHeight="1" outlineLevel="1">
      <c r="A39" s="100" t="s">
        <v>47</v>
      </c>
      <c r="B39" s="109">
        <v>-78384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-926547</v>
      </c>
    </row>
    <row r="40" spans="1:14" s="6" customFormat="1" ht="12.75" hidden="1" customHeight="1" outlineLevel="1">
      <c r="A40" s="100" t="s">
        <v>124</v>
      </c>
      <c r="B40" s="101">
        <v>-2345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-80078</v>
      </c>
    </row>
    <row r="41" spans="1:14" s="6" customFormat="1" ht="12.75" hidden="1" customHeight="1" outlineLevel="1">
      <c r="A41" s="100" t="s">
        <v>48</v>
      </c>
      <c r="B41" s="101">
        <v>-4350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-100200</v>
      </c>
    </row>
    <row r="42" spans="1:14" s="6" customFormat="1" collapsed="1">
      <c r="A42" s="13" t="s">
        <v>49</v>
      </c>
      <c r="B42" s="12">
        <f t="shared" ref="B42:N42" si="9">SUM(B37:B41)</f>
        <v>244377.33333333337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3433180.9999999991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337932</v>
      </c>
      <c r="C44" s="101">
        <v>230113</v>
      </c>
      <c r="D44" s="101">
        <v>245116</v>
      </c>
      <c r="E44" s="101">
        <v>306356</v>
      </c>
      <c r="F44" s="101">
        <v>272716</v>
      </c>
      <c r="G44" s="101">
        <v>246984</v>
      </c>
      <c r="H44" s="101">
        <v>294902</v>
      </c>
      <c r="I44" s="101">
        <v>245422</v>
      </c>
      <c r="J44" s="101">
        <v>271223</v>
      </c>
      <c r="K44" s="101">
        <v>309803</v>
      </c>
      <c r="L44" s="101">
        <v>249099</v>
      </c>
      <c r="M44" s="101">
        <v>-130463</v>
      </c>
      <c r="N44" s="102">
        <f>SUM(B44:M44)</f>
        <v>2879203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337932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2879203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1563617.54570327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21947684.97183387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-836184.54570327001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-3582564.9718338707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433980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400000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900000</v>
      </c>
    </row>
    <row r="56" spans="1:21" s="6" customFormat="1">
      <c r="A56" s="37" t="s">
        <v>58</v>
      </c>
      <c r="B56" s="7">
        <v>-15000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-180000</v>
      </c>
    </row>
    <row r="57" spans="1:21" s="6" customFormat="1">
      <c r="A57" s="6" t="s">
        <v>134</v>
      </c>
      <c r="B57" s="7">
        <v>-15000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-180000</v>
      </c>
    </row>
    <row r="58" spans="1:21" s="6" customFormat="1">
      <c r="A58" s="13" t="s">
        <v>60</v>
      </c>
      <c r="B58" s="19">
        <f t="shared" ref="B58:N58" si="13">SUM(B53:B57)</f>
        <v>370000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1068980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1933617.54570327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23016664.97183387</v>
      </c>
    </row>
    <row r="62" spans="1:21" ht="13.5" thickBot="1">
      <c r="A62" s="13" t="s">
        <v>63</v>
      </c>
      <c r="B62" s="14">
        <f t="shared" ref="B62:N62" si="15">+B13-B61</f>
        <v>-1206184.54570327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-4651544.9718338698</v>
      </c>
    </row>
    <row r="63" spans="1:21" s="6" customFormat="1" ht="13.5" thickTop="1">
      <c r="A63" s="13" t="s">
        <v>64</v>
      </c>
      <c r="B63" s="12">
        <f>+B62</f>
        <v>-1206184.54570327</v>
      </c>
      <c r="C63" s="12">
        <f t="shared" ref="C63:M63" si="16">B63+C62</f>
        <v>-1297420.6375026521</v>
      </c>
      <c r="D63" s="12">
        <f t="shared" si="16"/>
        <v>-1319305.3593686349</v>
      </c>
      <c r="E63" s="12">
        <f t="shared" si="16"/>
        <v>-1738390.264724405</v>
      </c>
      <c r="F63" s="12">
        <f t="shared" si="16"/>
        <v>-2271993.4482011762</v>
      </c>
      <c r="G63" s="12">
        <f t="shared" si="16"/>
        <v>-2625326.0570695321</v>
      </c>
      <c r="H63" s="12">
        <f t="shared" si="16"/>
        <v>-3353463.7490214533</v>
      </c>
      <c r="I63" s="12">
        <f>H63+I62</f>
        <v>-3543213.6901746993</v>
      </c>
      <c r="J63" s="12">
        <f t="shared" si="16"/>
        <v>-3659542.9545949451</v>
      </c>
      <c r="K63" s="12">
        <f t="shared" si="16"/>
        <v>-4114483.5747230439</v>
      </c>
      <c r="L63" s="12">
        <f t="shared" si="16"/>
        <v>-4488984.0406588893</v>
      </c>
      <c r="M63" s="12">
        <f t="shared" si="16"/>
        <v>-4651544.9718338698</v>
      </c>
      <c r="N63" s="12"/>
    </row>
    <row r="64" spans="1:21">
      <c r="A64" s="13" t="s">
        <v>65</v>
      </c>
      <c r="B64" s="12">
        <f t="shared" ref="B64:M64" si="17">+$B$60+B63</f>
        <v>14004106.45429673</v>
      </c>
      <c r="C64" s="12">
        <f t="shared" si="17"/>
        <v>13912870.362497348</v>
      </c>
      <c r="D64" s="12">
        <f t="shared" si="17"/>
        <v>13890985.640631365</v>
      </c>
      <c r="E64" s="12">
        <f t="shared" si="17"/>
        <v>13471900.735275595</v>
      </c>
      <c r="F64" s="12">
        <f>+$B$60+F63</f>
        <v>12938297.551798824</v>
      </c>
      <c r="G64" s="12">
        <f t="shared" si="17"/>
        <v>12584964.942930467</v>
      </c>
      <c r="H64" s="12">
        <f t="shared" si="17"/>
        <v>11856827.250978546</v>
      </c>
      <c r="I64" s="12">
        <f t="shared" si="17"/>
        <v>11667077.309825301</v>
      </c>
      <c r="J64" s="12">
        <f t="shared" si="17"/>
        <v>11550748.045405054</v>
      </c>
      <c r="K64" s="12">
        <f t="shared" si="17"/>
        <v>11095807.425276956</v>
      </c>
      <c r="L64" s="12">
        <f t="shared" si="17"/>
        <v>10721306.959341111</v>
      </c>
      <c r="M64" s="12">
        <f t="shared" si="17"/>
        <v>10558746.02816613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f>B62</f>
        <v>-1206184.54570327</v>
      </c>
      <c r="C67" s="30">
        <f t="shared" ref="C67:M67" si="18">C62</f>
        <v>-91236.09179938212</v>
      </c>
      <c r="D67" s="30">
        <f t="shared" si="18"/>
        <v>-21884.721865982749</v>
      </c>
      <c r="E67" s="30">
        <f t="shared" si="18"/>
        <v>-419084.90535577014</v>
      </c>
      <c r="F67" s="30">
        <f t="shared" si="18"/>
        <v>-533603.18347677123</v>
      </c>
      <c r="G67" s="30">
        <f t="shared" si="18"/>
        <v>-353332.60886835586</v>
      </c>
      <c r="H67" s="30">
        <f t="shared" si="18"/>
        <v>-728137.69195192121</v>
      </c>
      <c r="I67" s="30">
        <f t="shared" si="18"/>
        <v>-189749.94115324598</v>
      </c>
      <c r="J67" s="30">
        <f t="shared" si="18"/>
        <v>-116329.26442024577</v>
      </c>
      <c r="K67" s="30">
        <f t="shared" si="18"/>
        <v>-454940.62012809888</v>
      </c>
      <c r="L67" s="30">
        <f t="shared" si="18"/>
        <v>-374500.46593584586</v>
      </c>
      <c r="M67" s="30">
        <f t="shared" si="18"/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9">+B68+C67</f>
        <v>-1297420.6375026521</v>
      </c>
      <c r="D68" s="31">
        <f t="shared" si="19"/>
        <v>-1319305.3593686349</v>
      </c>
      <c r="E68" s="31">
        <f t="shared" si="19"/>
        <v>-1738390.264724405</v>
      </c>
      <c r="F68" s="31">
        <f t="shared" si="19"/>
        <v>-2271993.4482011762</v>
      </c>
      <c r="G68" s="31">
        <f t="shared" si="19"/>
        <v>-2625326.0570695321</v>
      </c>
      <c r="H68" s="31">
        <f t="shared" si="19"/>
        <v>-3353463.7490214533</v>
      </c>
      <c r="I68" s="31">
        <f t="shared" si="19"/>
        <v>-3543213.6901746993</v>
      </c>
      <c r="J68" s="31">
        <f t="shared" si="19"/>
        <v>-3659542.9545949451</v>
      </c>
      <c r="K68" s="31">
        <f t="shared" si="19"/>
        <v>-4114483.5747230439</v>
      </c>
      <c r="L68" s="31">
        <f t="shared" si="19"/>
        <v>-4488984.0406588893</v>
      </c>
      <c r="M68" s="31">
        <f t="shared" si="19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0</v>
      </c>
      <c r="C72" s="31">
        <f t="shared" si="20"/>
        <v>0</v>
      </c>
      <c r="D72" s="31">
        <f t="shared" si="20"/>
        <v>0</v>
      </c>
      <c r="E72" s="31">
        <f t="shared" si="20"/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0</v>
      </c>
      <c r="C73" s="31">
        <f t="shared" si="20"/>
        <v>0</v>
      </c>
      <c r="D73" s="31">
        <f t="shared" si="20"/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1">
        <f t="shared" si="20"/>
        <v>0</v>
      </c>
      <c r="L73" s="31">
        <f t="shared" si="20"/>
        <v>0</v>
      </c>
      <c r="M73" s="31">
        <f t="shared" si="20"/>
        <v>0</v>
      </c>
      <c r="N73" s="125">
        <f>+N63-N68</f>
        <v>0</v>
      </c>
    </row>
    <row r="74" spans="1:14">
      <c r="A74" s="121" t="s">
        <v>65</v>
      </c>
      <c r="B74" s="122">
        <f t="shared" si="20"/>
        <v>14004106.45429673</v>
      </c>
      <c r="C74" s="122">
        <f t="shared" si="20"/>
        <v>13912870.362497348</v>
      </c>
      <c r="D74" s="122">
        <f t="shared" si="20"/>
        <v>13890985.640631365</v>
      </c>
      <c r="E74" s="122">
        <f t="shared" si="20"/>
        <v>13471900.735275595</v>
      </c>
      <c r="F74" s="122">
        <f t="shared" si="20"/>
        <v>12938297.551798824</v>
      </c>
      <c r="G74" s="122">
        <f t="shared" si="20"/>
        <v>12584964.942930467</v>
      </c>
      <c r="H74" s="122">
        <f t="shared" si="20"/>
        <v>11856827.250978546</v>
      </c>
      <c r="I74" s="122">
        <f t="shared" si="20"/>
        <v>11667077.309825301</v>
      </c>
      <c r="J74" s="122">
        <f t="shared" si="20"/>
        <v>11550748.045405054</v>
      </c>
      <c r="K74" s="122">
        <f t="shared" si="20"/>
        <v>11095807.425276956</v>
      </c>
      <c r="L74" s="122">
        <f t="shared" si="20"/>
        <v>10721306.959341111</v>
      </c>
      <c r="M74" s="122">
        <f t="shared" si="20"/>
        <v>10558746.02816613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8" zoomScaleNormal="100" workbookViewId="0">
      <selection activeCell="B37" sqref="B37:B41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138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24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587574</v>
      </c>
      <c r="N5" s="102">
        <f>SUM(B5:M5)</f>
        <v>28636243</v>
      </c>
    </row>
    <row r="6" spans="1:14" s="6" customFormat="1" ht="12.75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82051</v>
      </c>
      <c r="N6" s="103">
        <f>SUM(B6:M6)</f>
        <v>1972387</v>
      </c>
    </row>
    <row r="7" spans="1:14" s="6" customFormat="1" ht="12.75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669625</v>
      </c>
      <c r="N9" s="12">
        <f t="shared" si="0"/>
        <v>30608630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>
        <v>21774</v>
      </c>
      <c r="N11" s="7">
        <f>SUM(B11:M11)</f>
        <v>54714.400000000001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691399</v>
      </c>
      <c r="N13" s="14">
        <f t="shared" si="1"/>
        <v>30663344.399999999</v>
      </c>
    </row>
    <row r="14" spans="1:14" s="6" customFormat="1" ht="2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645725</v>
      </c>
      <c r="N16" s="103">
        <f>SUM(B16:M16)</f>
        <v>13088495</v>
      </c>
    </row>
    <row r="17" spans="1:14" s="6" customFormat="1" ht="20.25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645725</v>
      </c>
      <c r="N20" s="12">
        <f t="shared" si="2"/>
        <v>13088495</v>
      </c>
    </row>
    <row r="21" spans="1:14" s="6" customFormat="1" ht="13.5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-58151</v>
      </c>
      <c r="N23" s="103">
        <f>SUM(B23:M23)</f>
        <v>15547748</v>
      </c>
    </row>
    <row r="24" spans="1:14" s="6" customFormat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82051</v>
      </c>
      <c r="N24" s="103">
        <f>SUM(B24:M24)</f>
        <v>1972387</v>
      </c>
    </row>
    <row r="25" spans="1:14" s="6" customFormat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23900</v>
      </c>
      <c r="N27" s="12">
        <f t="shared" si="4"/>
        <v>17520135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3.5691618443158483E-2</v>
      </c>
      <c r="N28" s="73">
        <f t="shared" si="5"/>
        <v>0.57239200186352668</v>
      </c>
    </row>
    <row r="29" spans="1:14" s="6" customFormat="1" ht="27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218575</v>
      </c>
      <c r="N30" s="103">
        <f>SUM(B30:M30)</f>
        <v>7467064</v>
      </c>
    </row>
    <row r="31" spans="1:14" s="6" customFormat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124946</v>
      </c>
      <c r="N31" s="103">
        <f>SUM(B31:M31)</f>
        <v>2384695</v>
      </c>
    </row>
    <row r="32" spans="1:14" s="6" customFormat="1" ht="15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343521</v>
      </c>
      <c r="N34" s="12">
        <f t="shared" si="6"/>
        <v>9851759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660481</v>
      </c>
      <c r="N37" s="103">
        <f>SUM(B37:M37)</f>
        <v>15711640</v>
      </c>
    </row>
    <row r="38" spans="1:14" s="6" customFormat="1" ht="12.75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-343521</v>
      </c>
      <c r="N38" s="103">
        <f>SUM(B38:M38)</f>
        <v>-9851759</v>
      </c>
    </row>
    <row r="39" spans="1:14" s="6" customFormat="1" ht="12.75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-77571</v>
      </c>
      <c r="N39" s="103">
        <f>SUM(B39:M39)</f>
        <v>-944654</v>
      </c>
    </row>
    <row r="40" spans="1:14" s="6" customFormat="1" ht="12.75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-7607</v>
      </c>
      <c r="N40" s="103">
        <f>SUM(B40:M40)</f>
        <v>-100577</v>
      </c>
    </row>
    <row r="41" spans="1:14" s="6" customFormat="1" ht="12.75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53350</v>
      </c>
      <c r="N41" s="104">
        <f>SUM(B41:M41)</f>
        <v>0</v>
      </c>
    </row>
    <row r="42" spans="1:14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285132</v>
      </c>
      <c r="N42" s="12">
        <f t="shared" si="8"/>
        <v>4814650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1014634</v>
      </c>
      <c r="N44" s="102">
        <f>SUM(B44:M44)</f>
        <v>4336175</v>
      </c>
    </row>
    <row r="45" spans="1:14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1014634</v>
      </c>
      <c r="N46" s="12">
        <f t="shared" si="9"/>
        <v>4336175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2289012</v>
      </c>
      <c r="N48" s="19">
        <f t="shared" si="10"/>
        <v>32091079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-1597613</v>
      </c>
      <c r="N50" s="12">
        <f>SUM(B50:M50)</f>
        <v>-1427734.5999999996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40215</v>
      </c>
      <c r="N53" s="10">
        <f>SUM(B53:M53)</f>
        <v>247420.48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>
        <v>-823761</v>
      </c>
      <c r="N55" s="10">
        <f>SUM(B55:M55)</f>
        <v>102096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-35106</v>
      </c>
      <c r="N56" s="7">
        <f>SUM(B56:M56)</f>
        <v>-270403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-322360</v>
      </c>
      <c r="N57" s="22">
        <f>SUM(B57:M57)</f>
        <v>37120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-1141012</v>
      </c>
      <c r="N58" s="19">
        <f t="shared" si="12"/>
        <v>206233.47999999998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1148000</v>
      </c>
      <c r="N61" s="19">
        <f t="shared" si="13"/>
        <v>32297312.48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-456601</v>
      </c>
      <c r="N62" s="14">
        <f t="shared" si="14"/>
        <v>-1633968.0800000019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-1633968.0799999996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11964978.92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425350.63903615391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-2420380.2659173501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-3034003.08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140</vt:i4>
      </vt:variant>
    </vt:vector>
  </HeadingPairs>
  <TitlesOfParts>
    <vt:vector size="196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Aug 2020</vt:lpstr>
      <vt:lpstr>July 2020</vt:lpstr>
      <vt:lpstr>FY20-21 BUDGET</vt:lpstr>
      <vt:lpstr>June 2020 Pre-Audit</vt:lpstr>
      <vt:lpstr>May 2020</vt:lpstr>
      <vt:lpstr>Mar 2020</vt:lpstr>
      <vt:lpstr>Feb 2020</vt:lpstr>
      <vt:lpstr>February 2019</vt:lpstr>
      <vt:lpstr>Jan 2020</vt:lpstr>
      <vt:lpstr>Dec 2019</vt:lpstr>
      <vt:lpstr>'Aug 2020'!OSRRefD19_0x_1</vt:lpstr>
      <vt:lpstr>'FY20-21 BUDGET'!OSRRefD19_0x_1</vt:lpstr>
      <vt:lpstr>'July 2020'!OSRRefD19_0x_1</vt:lpstr>
      <vt:lpstr>'Aug 2020'!OSRRefD19_0x_10</vt:lpstr>
      <vt:lpstr>'FY20-21 BUDGET'!OSRRefD19_0x_10</vt:lpstr>
      <vt:lpstr>'July 2020'!OSRRefD19_0x_10</vt:lpstr>
      <vt:lpstr>'Aug 2020'!OSRRefD19_0x_11</vt:lpstr>
      <vt:lpstr>'FY20-21 BUDGET'!OSRRefD19_0x_11</vt:lpstr>
      <vt:lpstr>'July 2020'!OSRRefD19_0x_11</vt:lpstr>
      <vt:lpstr>'Aug 2020'!OSRRefD19_0x_2</vt:lpstr>
      <vt:lpstr>'FY20-21 BUDGET'!OSRRefD19_0x_2</vt:lpstr>
      <vt:lpstr>'July 2020'!OSRRefD19_0x_2</vt:lpstr>
      <vt:lpstr>'Aug 2020'!OSRRefD19_0x_3</vt:lpstr>
      <vt:lpstr>'FY20-21 BUDGET'!OSRRefD19_0x_3</vt:lpstr>
      <vt:lpstr>'July 2020'!OSRRefD19_0x_3</vt:lpstr>
      <vt:lpstr>'Aug 2020'!OSRRefD19_0x_4</vt:lpstr>
      <vt:lpstr>'FY20-21 BUDGET'!OSRRefD19_0x_4</vt:lpstr>
      <vt:lpstr>'July 2020'!OSRRefD19_0x_4</vt:lpstr>
      <vt:lpstr>'Aug 2020'!OSRRefD19_0x_5</vt:lpstr>
      <vt:lpstr>'FY20-21 BUDGET'!OSRRefD19_0x_5</vt:lpstr>
      <vt:lpstr>'July 2020'!OSRRefD19_0x_5</vt:lpstr>
      <vt:lpstr>'Aug 2020'!OSRRefD19_0x_6</vt:lpstr>
      <vt:lpstr>'FY20-21 BUDGET'!OSRRefD19_0x_6</vt:lpstr>
      <vt:lpstr>'July 2020'!OSRRefD19_0x_6</vt:lpstr>
      <vt:lpstr>'Aug 2020'!OSRRefD19_0x_7</vt:lpstr>
      <vt:lpstr>'FY20-21 BUDGET'!OSRRefD19_0x_7</vt:lpstr>
      <vt:lpstr>'July 2020'!OSRRefD19_0x_7</vt:lpstr>
      <vt:lpstr>'Aug 2020'!OSRRefD19_0x_8</vt:lpstr>
      <vt:lpstr>'FY20-21 BUDGET'!OSRRefD19_0x_8</vt:lpstr>
      <vt:lpstr>'July 2020'!OSRRefD19_0x_8</vt:lpstr>
      <vt:lpstr>'Aug 2020'!OSRRefD19_0x_9</vt:lpstr>
      <vt:lpstr>'FY20-21 BUDGET'!OSRRefD19_0x_9</vt:lpstr>
      <vt:lpstr>'July 2020'!OSRRefD19_0x_9</vt:lpstr>
      <vt:lpstr>'April 2019'!OSRRefD29_0x</vt:lpstr>
      <vt:lpstr>'Aug 2019'!OSRRefD29_0x</vt:lpstr>
      <vt:lpstr>'Aug 2020'!OSRRefD29_0x</vt:lpstr>
      <vt:lpstr>'August 2018'!OSRRefD29_0x</vt:lpstr>
      <vt:lpstr>'Budget FY 2019-20'!OSRRefD29_0x</vt:lpstr>
      <vt:lpstr>'Dec 2019'!OSRRefD29_0x</vt:lpstr>
      <vt:lpstr>'December 2018'!OSRRefD29_0x</vt:lpstr>
      <vt:lpstr>'Feb 2020'!OSRRefD29_0x</vt:lpstr>
      <vt:lpstr>'February 2019'!OSRRefD29_0x</vt:lpstr>
      <vt:lpstr>'FY 2018-2019 Budget'!OSRRefD29_0x</vt:lpstr>
      <vt:lpstr>'FY20-21 BUDGET'!OSRRefD29_0x</vt:lpstr>
      <vt:lpstr>'Jan 2020'!OSRRefD29_0x</vt:lpstr>
      <vt:lpstr>'January 2019'!OSRRefD29_0x</vt:lpstr>
      <vt:lpstr>'July 2018'!OSRRefD29_0x</vt:lpstr>
      <vt:lpstr>'July 2019'!OSRRefD29_0x</vt:lpstr>
      <vt:lpstr>'July 2020'!OSRRefD29_0x</vt:lpstr>
      <vt:lpstr>'June 2020 Pre-Audit'!OSRRefD29_0x</vt:lpstr>
      <vt:lpstr>'Mar 2020'!OSRRefD29_0x</vt:lpstr>
      <vt:lpstr>'March 2019'!OSRRefD29_0x</vt:lpstr>
      <vt:lpstr>'May 2020'!OSRRefD29_0x</vt:lpstr>
      <vt:lpstr>'Nov 2019'!OSRRefD29_0x</vt:lpstr>
      <vt:lpstr>'November 2018'!OSRRefD29_0x</vt:lpstr>
      <vt:lpstr>'Oct 2019'!OSRRefD29_0x</vt:lpstr>
      <vt:lpstr>'October 2018'!OSRRefD29_0x</vt:lpstr>
      <vt:lpstr>'Sept 2019'!OSRRefD29_0x</vt:lpstr>
      <vt:lpstr>'September 2018'!OSRRefD29_0x</vt:lpstr>
      <vt:lpstr>'April 2019'!OSRRefD30_0x</vt:lpstr>
      <vt:lpstr>'Aug 2019'!OSRRefD30_0x</vt:lpstr>
      <vt:lpstr>'Aug 2020'!OSRRefD30_0x</vt:lpstr>
      <vt:lpstr>'August 2018'!OSRRefD30_0x</vt:lpstr>
      <vt:lpstr>'Budget FY 2019-20'!OSRRefD30_0x</vt:lpstr>
      <vt:lpstr>'Dec 2019'!OSRRefD30_0x</vt:lpstr>
      <vt:lpstr>'December 2018'!OSRRefD30_0x</vt:lpstr>
      <vt:lpstr>'Feb 2020'!OSRRefD30_0x</vt:lpstr>
      <vt:lpstr>'February 2019'!OSRRefD30_0x</vt:lpstr>
      <vt:lpstr>'FY 2018-2019 Budget'!OSRRefD30_0x</vt:lpstr>
      <vt:lpstr>'FY20-21 BUDGET'!OSRRefD30_0x</vt:lpstr>
      <vt:lpstr>'Jan 2020'!OSRRefD30_0x</vt:lpstr>
      <vt:lpstr>'January 2019'!OSRRefD30_0x</vt:lpstr>
      <vt:lpstr>'July 2018'!OSRRefD30_0x</vt:lpstr>
      <vt:lpstr>'July 2019'!OSRRefD30_0x</vt:lpstr>
      <vt:lpstr>'July 2020'!OSRRefD30_0x</vt:lpstr>
      <vt:lpstr>'June 2020 Pre-Audit'!OSRRefD30_0x</vt:lpstr>
      <vt:lpstr>'Mar 2020'!OSRRefD30_0x</vt:lpstr>
      <vt:lpstr>'March 2019'!OSRRefD30_0x</vt:lpstr>
      <vt:lpstr>'May 2020'!OSRRefD30_0x</vt:lpstr>
      <vt:lpstr>'Nov 2019'!OSRRefD30_0x</vt:lpstr>
      <vt:lpstr>'November 2018'!OSRRefD30_0x</vt:lpstr>
      <vt:lpstr>'Oct 2019'!OSRRefD30_0x</vt:lpstr>
      <vt:lpstr>'October 2018'!OSRRefD30_0x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 2020'!Print_Area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'FY20-21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'July 2020'!Print_Area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'June 2020 Pre-Audit'!Print_Area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'May 2020'!Print_Area</vt:lpstr>
      <vt:lpstr>'Nov 2016'!Print_Area</vt:lpstr>
      <vt:lpstr>'Nov 2017'!Print_Area</vt:lpstr>
      <vt:lpstr>'Nov 2019'!Print_Area</vt:lpstr>
      <vt:lpstr>'November 2018'!Print_Area</vt:lpstr>
      <vt:lpstr>'Oct 2016'!Print_Area</vt:lpstr>
      <vt:lpstr>'Oct 2017'!Print_Area</vt:lpstr>
      <vt:lpstr>'Oct 2019'!Print_Area</vt:lpstr>
      <vt:lpstr>'October 2018'!Print_Area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2020-10-14T17:14:47Z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