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omments179.xml" ContentType="application/vnd.openxmlformats-officedocument.spreadsheetml.comments+xml"/>
  <Override PartName="/xl/comments18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017413433\AppData\Local\Microsoft\Windows\INetCache\Content.Outlook\VRWB73J0\"/>
    </mc:Choice>
  </mc:AlternateContent>
  <xr:revisionPtr revIDLastSave="0" documentId="13_ncr:1_{CBBA9377-3D85-4C6F-A206-73DDE5354E85}" xr6:coauthVersionLast="47" xr6:coauthVersionMax="47" xr10:uidLastSave="{00000000-0000-0000-0000-000000000000}"/>
  <bookViews>
    <workbookView xWindow="-120" yWindow="-120" windowWidth="29040" windowHeight="17640" tabRatio="599" firstSheet="160" activeTab="160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8" state="hidden" r:id="rId160"/>
    <sheet name="August 2021" sheetId="239" r:id="rId161"/>
    <sheet name="July 2021" sheetId="237" state="hidden" r:id="rId162"/>
    <sheet name="June 2021 Pre-Audit" sheetId="236" state="hidden" r:id="rId163"/>
    <sheet name="May 2021" sheetId="235" state="hidden" r:id="rId164"/>
    <sheet name="Apr 2021" sheetId="234" state="hidden" r:id="rId165"/>
    <sheet name="Mar 2021" sheetId="233" state="hidden" r:id="rId166"/>
    <sheet name="Feb 2021" sheetId="232" state="hidden" r:id="rId167"/>
    <sheet name="Jan 2021" sheetId="231" state="hidden" r:id="rId168"/>
    <sheet name="Mar 2020" sheetId="220" state="hidden" r:id="rId169"/>
    <sheet name="Dec 2020" sheetId="230" state="hidden" r:id="rId170"/>
    <sheet name="Nov 2020" sheetId="229" state="hidden" r:id="rId171"/>
    <sheet name="Oct 2020" sheetId="228" state="hidden" r:id="rId172"/>
    <sheet name="Sep 2020" sheetId="227" state="hidden" r:id="rId173"/>
    <sheet name="Aug 2020" sheetId="226" state="hidden" r:id="rId174"/>
    <sheet name="July 2020" sheetId="225" state="hidden" r:id="rId175"/>
    <sheet name="June 2020 Post-Audit" sheetId="224" state="hidden" r:id="rId176"/>
    <sheet name="May 2020" sheetId="223" state="hidden" r:id="rId177"/>
    <sheet name="Apr 2020" sheetId="222" state="hidden" r:id="rId178"/>
    <sheet name="Feb 2020 (2)" sheetId="221" state="hidden" r:id="rId179"/>
    <sheet name="Feb 2020" sheetId="217" state="hidden" r:id="rId180"/>
    <sheet name="Mar 2019" sheetId="205" state="hidden" r:id="rId181"/>
    <sheet name="April 2019" sheetId="206" state="hidden" r:id="rId182"/>
    <sheet name="May 2019" sheetId="207" state="hidden" r:id="rId183"/>
    <sheet name="June 2019" sheetId="208" state="hidden" r:id="rId184"/>
    <sheet name="June 2018 Post-audit" sheetId="196" state="hidden" r:id="rId185"/>
    <sheet name="June 2019 PostAudit" sheetId="209" state="hidden" r:id="rId186"/>
    <sheet name="July 2019 " sheetId="210" state="hidden" r:id="rId187"/>
    <sheet name="Aug.2019" sheetId="211" state="hidden" r:id="rId188"/>
    <sheet name="Sept 2019" sheetId="212" state="hidden" r:id="rId189"/>
    <sheet name="Oct 2019" sheetId="213" state="hidden" r:id="rId190"/>
    <sheet name="Jan 2020" sheetId="216" state="hidden" r:id="rId191"/>
    <sheet name="Feb 2019" sheetId="204" state="hidden" r:id="rId192"/>
    <sheet name="Dec 2019" sheetId="215" state="hidden" r:id="rId193"/>
    <sheet name="Nov 2019" sheetId="214" state="hidden" r:id="rId194"/>
    <sheet name="Jan 2019" sheetId="203" state="hidden" r:id="rId195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77">'Apr 2020'!$B$1:$U$42</definedName>
    <definedName name="_xlnm.Print_Area" localSheetId="164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81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3">'Aug 2020'!$B$1:$U$43</definedName>
    <definedName name="_xlnm.Print_Area" localSheetId="187">Aug.2019!$B$1:$Z$44</definedName>
    <definedName name="_xlnm.Print_Area" localSheetId="116">'August 2015'!$B$1:$X$40</definedName>
    <definedName name="_xlnm.Print_Area" localSheetId="160">'August 2021'!$B$1:$U$41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92">'Dec 2019'!$B$1:$Z$44</definedName>
    <definedName name="_xlnm.Print_Area" localSheetId="169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91">'Feb 2019'!$B$1:$X$40</definedName>
    <definedName name="_xlnm.Print_Area" localSheetId="179">'Feb 2020'!$B$1:$U$42</definedName>
    <definedName name="_xlnm.Print_Area" localSheetId="178">'Feb 2020 (2)'!$B$1:$U$42</definedName>
    <definedName name="_xlnm.Print_Area" localSheetId="166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94">'Jan 2019'!$B$1:$X$40</definedName>
    <definedName name="_xlnm.Print_Area" localSheetId="190">'Jan 2020'!$B$1:$U$42</definedName>
    <definedName name="_xlnm.Print_Area" localSheetId="167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86">'July 2019 '!$B$1:$X$43</definedName>
    <definedName name="_xlnm.Print_Area" localSheetId="174">'July 2020'!$B$1:$U$43</definedName>
    <definedName name="_xlnm.Print_Area" localSheetId="161">'July 2021'!$B$1:$U$41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84">'June 2018 Post-audit'!$B$1:$X$40</definedName>
    <definedName name="_xlnm.Print_Area" localSheetId="152">'June 2018 Preaudit'!$B$1:$X$40</definedName>
    <definedName name="_xlnm.Print_Area" localSheetId="183">'June 2019'!$B$1:$X$38</definedName>
    <definedName name="_xlnm.Print_Area" localSheetId="185">'June 2019 PostAudit'!$B$1:$X$38</definedName>
    <definedName name="_xlnm.Print_Area" localSheetId="175">'June 2020 Post-Audit'!$B$1:$U$43</definedName>
    <definedName name="_xlnm.Print_Area" localSheetId="159">'June 2021 Final'!$B$1:$U$41</definedName>
    <definedName name="_xlnm.Print_Area" localSheetId="162">'June 2021 Pre-Audit'!$B$1:$U$41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80">'Mar 2019'!$B$1:$X$40</definedName>
    <definedName name="_xlnm.Print_Area" localSheetId="168">'Mar 2020'!$B$1:$U$42</definedName>
    <definedName name="_xlnm.Print_Area" localSheetId="165">'Mar 2021'!$B$1:$U$41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82">'May 2019'!$B$1:$X$40</definedName>
    <definedName name="_xlnm.Print_Area" localSheetId="176">'May 2020'!$B$1:$U$42</definedName>
    <definedName name="_xlnm.Print_Area" localSheetId="163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93">'Nov 2019'!$B$1:$Z$44</definedName>
    <definedName name="_xlnm.Print_Area" localSheetId="170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9">'Oct 2019'!$B$1:$Z$44</definedName>
    <definedName name="_xlnm.Print_Area" localSheetId="171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72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8">'Sept 2019'!$B$1:$Z$44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39" l="1"/>
  <c r="E9" i="239"/>
  <c r="E11" i="239" s="1"/>
  <c r="O73" i="239"/>
  <c r="K73" i="239"/>
  <c r="S58" i="239"/>
  <c r="V56" i="239"/>
  <c r="Q54" i="239"/>
  <c r="M54" i="239"/>
  <c r="Q53" i="239"/>
  <c r="M53" i="239"/>
  <c r="O51" i="239"/>
  <c r="K51" i="239"/>
  <c r="O48" i="239"/>
  <c r="K48" i="239"/>
  <c r="U32" i="239"/>
  <c r="S32" i="239"/>
  <c r="Q32" i="239"/>
  <c r="O32" i="239"/>
  <c r="M32" i="239"/>
  <c r="K32" i="239"/>
  <c r="I32" i="239"/>
  <c r="G32" i="239"/>
  <c r="E32" i="239"/>
  <c r="U23" i="239"/>
  <c r="S23" i="239"/>
  <c r="Q23" i="239"/>
  <c r="O23" i="239"/>
  <c r="M23" i="239"/>
  <c r="K23" i="239"/>
  <c r="I23" i="239"/>
  <c r="G23" i="239"/>
  <c r="E23" i="239"/>
  <c r="U11" i="239"/>
  <c r="S11" i="239"/>
  <c r="Q11" i="239"/>
  <c r="O11" i="239"/>
  <c r="M11" i="239"/>
  <c r="K11" i="239"/>
  <c r="I11" i="239"/>
  <c r="D10" i="239"/>
  <c r="G11" i="239"/>
  <c r="G9" i="237"/>
  <c r="Q56" i="239" l="1"/>
  <c r="Q59" i="239" s="1"/>
  <c r="M56" i="239"/>
  <c r="M59" i="239" s="1"/>
  <c r="U34" i="239"/>
  <c r="S34" i="239"/>
  <c r="Q34" i="239"/>
  <c r="G34" i="239"/>
  <c r="M34" i="239"/>
  <c r="I34" i="239"/>
  <c r="E34" i="239"/>
  <c r="O34" i="239"/>
  <c r="O56" i="239"/>
  <c r="O59" i="239" s="1"/>
  <c r="K34" i="239"/>
  <c r="K56" i="239"/>
  <c r="K59" i="239" s="1"/>
  <c r="I23" i="237"/>
  <c r="E9" i="237"/>
  <c r="E11" i="237" s="1"/>
  <c r="O73" i="238"/>
  <c r="K73" i="238"/>
  <c r="S58" i="238"/>
  <c r="V56" i="238"/>
  <c r="Q54" i="238"/>
  <c r="Q56" i="238" s="1"/>
  <c r="Q59" i="238" s="1"/>
  <c r="M54" i="238"/>
  <c r="Q53" i="238"/>
  <c r="M53" i="238"/>
  <c r="M56" i="238" s="1"/>
  <c r="M59" i="238" s="1"/>
  <c r="O51" i="238"/>
  <c r="K51" i="238"/>
  <c r="O48" i="238"/>
  <c r="O56" i="238" s="1"/>
  <c r="O59" i="238" s="1"/>
  <c r="K48" i="238"/>
  <c r="K56" i="238" s="1"/>
  <c r="K59" i="238" s="1"/>
  <c r="U34" i="238"/>
  <c r="U32" i="238"/>
  <c r="S32" i="238"/>
  <c r="Q32" i="238"/>
  <c r="O32" i="238"/>
  <c r="O34" i="238" s="1"/>
  <c r="M32" i="238"/>
  <c r="K32" i="238"/>
  <c r="K34" i="238" s="1"/>
  <c r="I32" i="238"/>
  <c r="I34" i="238" s="1"/>
  <c r="G32" i="238"/>
  <c r="G34" i="238" s="1"/>
  <c r="E32" i="238"/>
  <c r="U23" i="238"/>
  <c r="S23" i="238"/>
  <c r="Q23" i="238"/>
  <c r="Q34" i="238" s="1"/>
  <c r="O23" i="238"/>
  <c r="M23" i="238"/>
  <c r="K23" i="238"/>
  <c r="I23" i="238"/>
  <c r="G23" i="238"/>
  <c r="E23" i="238"/>
  <c r="U11" i="238"/>
  <c r="S11" i="238"/>
  <c r="S34" i="238" s="1"/>
  <c r="Q11" i="238"/>
  <c r="O11" i="238"/>
  <c r="M11" i="238"/>
  <c r="M34" i="238" s="1"/>
  <c r="K11" i="238"/>
  <c r="I11" i="238"/>
  <c r="G11" i="238"/>
  <c r="D10" i="238"/>
  <c r="G9" i="238"/>
  <c r="E9" i="238"/>
  <c r="E11" i="238" s="1"/>
  <c r="E34" i="238" s="1"/>
  <c r="O73" i="237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K48" i="237"/>
  <c r="U32" i="237"/>
  <c r="U34" i="237" s="1"/>
  <c r="S32" i="237"/>
  <c r="Q32" i="237"/>
  <c r="Q34" i="237" s="1"/>
  <c r="O32" i="237"/>
  <c r="M32" i="237"/>
  <c r="M34" i="237" s="1"/>
  <c r="K32" i="237"/>
  <c r="I32" i="237"/>
  <c r="G32" i="237"/>
  <c r="E32" i="237"/>
  <c r="U23" i="237"/>
  <c r="S23" i="237"/>
  <c r="Q23" i="237"/>
  <c r="O23" i="237"/>
  <c r="M23" i="237"/>
  <c r="K23" i="237"/>
  <c r="G23" i="237"/>
  <c r="E23" i="237"/>
  <c r="U11" i="237"/>
  <c r="S11" i="237"/>
  <c r="Q11" i="237"/>
  <c r="O11" i="237"/>
  <c r="M11" i="237"/>
  <c r="K11" i="237"/>
  <c r="I11" i="237"/>
  <c r="G11" i="237"/>
  <c r="D10" i="237"/>
  <c r="G9" i="236"/>
  <c r="O34" i="237" l="1"/>
  <c r="G34" i="237"/>
  <c r="S34" i="237"/>
  <c r="O56" i="237"/>
  <c r="O59" i="237" s="1"/>
  <c r="K56" i="237"/>
  <c r="K59" i="237" s="1"/>
  <c r="K34" i="237"/>
  <c r="I34" i="237"/>
  <c r="E34" i="237"/>
  <c r="G25" i="224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479FFC-56C8-478C-BF7F-52CA849BEA4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1DEB819-E334-4741-8795-99477E850B0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7F1BD536-8942-4A32-B888-30AECA05B2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4DEC6C5E-EE92-4F35-A3FD-E85338A193C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D2FD274-34E1-4D86-ADDE-C622881D14D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D23E19E-08AF-47F9-A3A9-C4BCC67AC97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09C9E73-634C-4041-8D23-7F9FD0A92C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572DACCC-6778-49CC-9D98-C01864D0A32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5602D2A9-F54C-4AAD-B548-ADD05366A5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730779-BC39-4BBD-98FB-4BDEF24478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1359AC5-05DD-4BF2-90A5-DC27EF0ACE6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42C6DC9-4E17-478C-9062-65E286B31F9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9CB95441-5F06-4550-BD9A-A17C5A6735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4D50D050-0048-4FEA-B74D-FC4328FA93D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1BA6A271-380B-4074-8859-04B18339D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E2C62C7-6297-4F0B-970E-0A2105869F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5AB1CD35-BE59-4730-B748-99C30F78265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5114E3-85A1-4103-B930-AC8B302CD6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D56476B0-2DD1-4595-9E17-ADD7D9141E3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14D2441-E6F5-4C5B-A0E9-59ABB87CCA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0C37552-03E2-4342-9B1A-F5C3F84FB5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B3A7B4E-812E-4181-AC1E-52DE1EA523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9C7C763-07B0-4244-892E-5AFADC24201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F1202D4-B21A-42A9-AD26-DF0A0C4CAE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C52DB2E-F213-441C-8A1D-0AD736530C0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85F3B283-F93C-4FB8-972B-1F951EAF3A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F0C82BF-0542-4400-9ECE-CED989FCF21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CCFACECC-07DC-41F9-B0A2-2874CFEE90C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8EB729F-460C-4553-ACC3-DC215C655A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E5DD0B56-66F6-4628-BB3E-DBFCCEAE95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49F9028-BAAA-4581-AADB-584EA72B2CC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FE8E936-CCD9-4009-97AF-CAEA8D041F7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<sst xmlns="http://schemas.openxmlformats.org/spreadsheetml/2006/main" count="13606" uniqueCount="567">
  <si>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</si>
  <si>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</si>
  <si>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</si>
  <si>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</si>
  <si>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</si>
  <si>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</si>
  <si>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</si>
  <si>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</si>
  <si>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</si>
  <si>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</si>
  <si>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</si>
  <si>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</si>
  <si>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</si>
  <si>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</si>
  <si>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</si>
  <si>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</si>
  <si>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</si>
  <si>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</si>
  <si>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</si>
  <si>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</si>
  <si>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</si>
  <si>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</si>
  <si>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</si>
  <si>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</si>
  <si>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</si>
  <si>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</si>
  <si>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</si>
  <si>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</si>
  <si>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</si>
  <si>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</si>
  <si>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</si>
  <si>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</si>
  <si>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</si>
  <si>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</si>
  <si>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</si>
  <si>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</si>
  <si>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</si>
  <si>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</si>
  <si>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</si>
  <si>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</si>
  <si>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</si>
  <si>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</si>
  <si>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</si>
  <si>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</si>
  <si>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</si>
  <si>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</si>
  <si>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</si>
  <si>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</si>
  <si>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</si>
  <si>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</si>
  <si>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</si>
  <si>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</si>
  <si>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</si>
  <si>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</si>
  <si>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</si>
  <si>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</si>
  <si>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</si>
  <si>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</si>
  <si>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</si>
  <si>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</si>
  <si>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</si>
  <si>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</si>
  <si>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</si>
  <si>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</si>
  <si>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</si>
  <si>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</si>
  <si>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</si>
  <si>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</si>
  <si>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</si>
  <si>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</si>
  <si>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</si>
  <si>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</si>
  <si>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</si>
  <si>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</si>
  <si>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</si>
  <si>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</si>
  <si>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</si>
  <si>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</si>
  <si>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</si>
  <si>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</si>
  <si>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</si>
  <si>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</si>
  <si>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</si>
  <si>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</si>
  <si>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</si>
  <si>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</si>
  <si>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</si>
  <si>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</si>
  <si>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</si>
  <si>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</si>
  <si>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</si>
  <si>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</si>
  <si>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</si>
  <si>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</si>
  <si>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</si>
  <si>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</si>
  <si>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</si>
  <si>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</si>
  <si>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</si>
  <si>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</si>
  <si>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</si>
  <si>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</si>
  <si>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</si>
  <si>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</si>
  <si>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</si>
  <si>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</si>
  <si>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</si>
  <si>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</si>
  <si>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</si>
  <si>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</si>
  <si>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</si>
  <si>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</si>
  <si>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</si>
  <si>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</si>
  <si>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</si>
  <si>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</si>
  <si>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</si>
  <si>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</si>
  <si>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</si>
  <si>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</si>
  <si>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</si>
  <si>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</si>
  <si>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</si>
  <si>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</si>
  <si>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</si>
  <si>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</si>
  <si>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</si>
  <si>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</si>
  <si>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</si>
  <si>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</si>
  <si>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</si>
  <si>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</si>
  <si>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</si>
  <si>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</si>
  <si>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</si>
  <si>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</si>
  <si>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</si>
  <si>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</si>
  <si>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</si>
  <si>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</si>
  <si>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</si>
  <si>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</si>
  <si>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</si>
  <si>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</si>
  <si>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</si>
  <si>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</si>
  <si>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</si>
  <si>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</si>
  <si>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</si>
  <si>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</si>
  <si>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</si>
  <si>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</si>
  <si>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</si>
  <si>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</si>
  <si>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</si>
  <si>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</si>
  <si>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</si>
  <si>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</si>
  <si>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</si>
  <si>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</si>
  <si>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</si>
  <si>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</si>
  <si>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</si>
  <si>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</si>
  <si>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</si>
  <si>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</si>
  <si>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</si>
  <si>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</si>
  <si>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</si>
  <si>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</si>
  <si>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</si>
  <si>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</si>
  <si>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</si>
  <si>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</si>
  <si>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</si>
  <si>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</si>
  <si>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</si>
  <si>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</si>
  <si>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</si>
  <si>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</si>
  <si>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</si>
  <si>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</si>
  <si>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</si>
  <si>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</si>
  <si>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</si>
  <si>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</si>
  <si>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</si>
  <si>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</si>
  <si>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</si>
  <si>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</si>
  <si>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</si>
  <si>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</si>
  <si>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</si>
  <si>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</si>
  <si>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</si>
  <si>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</si>
  <si>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</si>
  <si>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</si>
  <si>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</si>
  <si>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</si>
  <si>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</si>
  <si>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</si>
  <si>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</si>
  <si>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</si>
  <si>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</si>
  <si>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</si>
  <si>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</si>
  <si>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</si>
  <si>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</si>
  <si>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</si>
  <si>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</si>
  <si>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</si>
  <si>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</si>
  <si>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</si>
  <si>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</si>
  <si>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</si>
  <si>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</si>
  <si>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</si>
  <si>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</si>
  <si>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</si>
  <si>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</si>
  <si>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</si>
  <si>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</si>
  <si>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</si>
  <si>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</si>
  <si>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</si>
  <si>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</si>
  <si>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</si>
  <si>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</si>
  <si>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</si>
  <si>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</si>
  <si>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</si>
  <si>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</si>
  <si>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</si>
  <si>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</si>
  <si>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</si>
  <si>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</si>
  <si>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</si>
  <si>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</si>
  <si>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</si>
  <si>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</si>
  <si>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</si>
  <si>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</si>
  <si>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</si>
  <si>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</si>
  <si>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</si>
  <si>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</si>
  <si>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</si>
  <si>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</si>
  <si>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</si>
  <si>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</si>
  <si>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</si>
  <si>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</si>
  <si>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</si>
  <si>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</si>
  <si>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</si>
  <si>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</si>
  <si>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</si>
  <si>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</si>
  <si>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</si>
  <si>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</si>
  <si>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</si>
  <si>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</si>
  <si>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</si>
  <si>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</si>
  <si>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</si>
  <si>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</si>
  <si>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</si>
  <si>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</si>
  <si>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</si>
  <si>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</si>
  <si>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</si>
  <si>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</si>
  <si>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</si>
  <si>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</si>
  <si>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</si>
  <si>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</si>
  <si>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</si>
  <si>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</si>
  <si>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</si>
  <si>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</si>
  <si>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</si>
  <si>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</si>
  <si>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</si>
  <si>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</si>
  <si>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</si>
  <si>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</si>
  <si>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</si>
  <si>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</si>
  <si>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</si>
  <si>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</si>
  <si>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</si>
  <si>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</si>
  <si>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</si>
  <si>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</si>
  <si>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</si>
  <si>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</si>
  <si>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</si>
  <si>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</si>
  <si>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</si>
  <si>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</si>
  <si>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</si>
  <si>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</si>
  <si>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</si>
  <si>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</si>
  <si>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</si>
  <si>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</si>
  <si>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</si>
  <si>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</si>
  <si>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</si>
  <si>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</si>
  <si>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</si>
  <si>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</si>
  <si>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</si>
  <si>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</si>
  <si>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</si>
  <si>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</si>
  <si>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</si>
  <si>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</si>
  <si>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</si>
  <si>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</si>
  <si>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</si>
  <si>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</si>
  <si>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</si>
  <si>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</si>
  <si>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</si>
  <si>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</si>
  <si>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</si>
  <si>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</si>
  <si>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</si>
  <si>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</si>
  <si>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</si>
  <si>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</si>
  <si>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</si>
  <si>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</si>
  <si>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</si>
  <si>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</si>
  <si>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</si>
  <si>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</si>
  <si>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</si>
  <si>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</si>
  <si>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</si>
  <si>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</si>
  <si>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</si>
  <si>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</si>
  <si>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</si>
  <si>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</si>
  <si>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</si>
  <si>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</si>
  <si>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</si>
  <si>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</si>
  <si>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</si>
  <si>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</si>
  <si>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</si>
  <si>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</si>
  <si>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</si>
  <si>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</si>
  <si>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</si>
  <si>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</si>
  <si>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</si>
  <si>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</si>
  <si>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</si>
  <si>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</si>
  <si>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</si>
  <si>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</si>
  <si>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</si>
  <si>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</si>
  <si>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</si>
  <si>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</si>
  <si>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</si>
  <si>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</si>
  <si>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</si>
  <si>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</si>
  <si>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</si>
  <si>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</si>
  <si>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</si>
  <si>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</si>
  <si>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</si>
  <si>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</si>
  <si>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</si>
  <si>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</si>
  <si>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</si>
  <si>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</si>
  <si>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</si>
  <si>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</si>
  <si>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</si>
  <si>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</si>
  <si>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</si>
  <si>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</si>
  <si>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</si>
  <si>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</si>
  <si>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</si>
  <si>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</si>
  <si>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</si>
  <si>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</si>
  <si>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</si>
  <si>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</si>
  <si>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</si>
  <si>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</si>
  <si>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</si>
  <si>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</si>
  <si>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</si>
  <si>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</si>
  <si>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</si>
  <si>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</si>
  <si>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</si>
  <si>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</si>
  <si>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</si>
  <si>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</si>
  <si>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</si>
  <si>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</si>
  <si>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</si>
  <si>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</si>
  <si>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</si>
  <si>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</si>
  <si>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</si>
  <si>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</si>
  <si>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</si>
  <si>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</si>
  <si>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</si>
  <si>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</si>
  <si>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</si>
  <si>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</si>
  <si>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</si>
  <si>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</si>
  <si>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</si>
  <si>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</si>
  <si>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</si>
  <si>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</si>
  <si>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</si>
  <si>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</si>
  <si>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</si>
  <si>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</si>
  <si>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</si>
  <si>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</si>
  <si>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</si>
  <si>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</si>
  <si>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</si>
  <si>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</si>
  <si>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</si>
  <si>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</si>
  <si>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</si>
  <si>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</si>
  <si>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</si>
  <si>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</si>
  <si>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</si>
  <si>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</si>
  <si>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</si>
  <si>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</si>
  <si>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</si>
  <si>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</si>
  <si>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</si>
  <si>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</si>
  <si>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</si>
  <si>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</si>
  <si>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</si>
  <si>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</si>
  <si>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</si>
  <si>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</si>
  <si>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</si>
  <si>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</si>
  <si>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</si>
  <si>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</si>
  <si>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</si>
  <si>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</si>
  <si>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</si>
  <si>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</si>
  <si>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</si>
  <si>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</si>
  <si>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</si>
  <si>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</si>
  <si>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</si>
  <si>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</si>
  <si>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</si>
  <si>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</si>
  <si>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</si>
  <si>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</si>
  <si>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</si>
  <si>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</si>
  <si>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</si>
  <si>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</si>
  <si>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</si>
  <si>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</si>
  <si>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</si>
  <si>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</si>
  <si>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</si>
  <si>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</si>
  <si>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</si>
  <si>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</si>
  <si>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</si>
  <si>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</si>
  <si>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</si>
  <si>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</si>
  <si>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</si>
  <si>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</si>
  <si>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</si>
  <si>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</si>
  <si>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</si>
  <si>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</si>
  <si>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</si>
  <si>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</si>
  <si>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</si>
  <si>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</si>
  <si>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</si>
  <si>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</si>
  <si>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</si>
  <si>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</si>
  <si>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</si>
  <si>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</si>
  <si>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</si>
  <si>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</si>
  <si>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</si>
  <si>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</si>
  <si>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</si>
  <si>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</si>
  <si>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</si>
  <si>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</si>
  <si>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</si>
  <si>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</si>
  <si>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</si>
  <si>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</si>
  <si>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</si>
  <si>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</si>
  <si>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</si>
  <si>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</si>
  <si>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</si>
  <si>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</si>
  <si>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</si>
  <si>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</si>
  <si>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</si>
  <si>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</si>
  <si>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</si>
  <si>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</si>
  <si>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</si>
  <si>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</si>
  <si>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</si>
  <si>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</si>
  <si>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</si>
  <si>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</si>
  <si>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</si>
  <si>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</si>
  <si>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</si>
  <si>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</si>
  <si>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</si>
  <si>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</si>
  <si>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</si>
  <si>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</si>
  <si>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</si>
  <si>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</si>
  <si>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</si>
  <si>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</si>
  <si>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</si>
  <si>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</si>
  <si>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</si>
  <si>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</si>
  <si>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</si>
  <si>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</si>
  <si>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</si>
  <si>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</si>
  <si>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</si>
  <si>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</si>
  <si>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</si>
  <si>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</si>
  <si>
    <t>LAST MO.       JUNE 2021</t>
  </si>
  <si>
    <t>CURR. MO.  JULY 2021</t>
  </si>
  <si>
    <t>LAST MO.       JULY 2021</t>
  </si>
  <si>
    <t>CURR. MO. 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</si>
</sst>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calcChain" Target="calcChain.xml"/><Relationship Id="rId203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theme" Target="theme/theme1.xml"/><Relationship Id="rId200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tyles" Target="styles.xml"/><Relationship Id="rId201" Type="http://schemas.openxmlformats.org/officeDocument/2006/relationships/customXml" Target="../customXml/item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haredStrings" Target="sharedStrings.xml"/><Relationship Id="rId202" Type="http://schemas.openxmlformats.org/officeDocument/2006/relationships/customXml" Target="../customXml/item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9.xml"/><Relationship Id="rId2" Type="http://schemas.openxmlformats.org/officeDocument/2006/relationships/vmlDrawing" Target="../drawings/vmlDrawing179.v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0.xml"/><Relationship Id="rId2" Type="http://schemas.openxmlformats.org/officeDocument/2006/relationships/vmlDrawing" Target="../drawings/vmlDrawing180.vml"/><Relationship Id="rId1" Type="http://schemas.openxmlformats.org/officeDocument/2006/relationships/printerSettings" Target="../printerSettings/printerSettings1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23"/>
    </row>
    <row r="2" spans="1:23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14" t="s">
        <v>79</v>
      </c>
      <c r="H4" s="414"/>
      <c r="I4" s="414"/>
      <c r="J4" s="414"/>
      <c r="K4" s="414"/>
      <c r="L4" s="414"/>
      <c r="M4" s="24"/>
      <c r="N4" s="414" t="s">
        <v>80</v>
      </c>
      <c r="O4" s="414"/>
      <c r="P4" s="414"/>
      <c r="Q4" s="414"/>
      <c r="R4" s="414"/>
      <c r="S4" s="414"/>
      <c r="T4" s="414"/>
      <c r="U4" s="414"/>
      <c r="V4" s="414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12" t="s">
        <v>81</v>
      </c>
      <c r="O5" s="412"/>
      <c r="P5" s="412"/>
      <c r="Q5" s="26"/>
      <c r="R5" s="412" t="s">
        <v>82</v>
      </c>
      <c r="S5" s="412"/>
      <c r="T5" s="412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14" t="s">
        <v>79</v>
      </c>
      <c r="H4" s="414"/>
      <c r="I4" s="414"/>
      <c r="J4" s="414"/>
      <c r="K4" s="414"/>
      <c r="L4" s="24"/>
      <c r="M4" s="416" t="s">
        <v>80</v>
      </c>
      <c r="N4" s="416"/>
      <c r="O4" s="416"/>
      <c r="P4" s="416"/>
      <c r="Q4" s="416"/>
      <c r="R4" s="416"/>
      <c r="S4" s="416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17"/>
      <c r="H5" s="417"/>
      <c r="I5" s="417"/>
      <c r="J5" s="417"/>
      <c r="K5" s="417"/>
      <c r="L5" s="24"/>
      <c r="M5" s="412" t="s">
        <v>81</v>
      </c>
      <c r="N5" s="412"/>
      <c r="O5" s="412"/>
      <c r="P5" s="26"/>
      <c r="Q5" s="415" t="s">
        <v>82</v>
      </c>
      <c r="R5" s="415"/>
      <c r="S5" s="415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23"/>
    </row>
    <row r="2" spans="1:22" ht="12.75" thickBot="1">
      <c r="B2" s="35"/>
      <c r="C2" s="23"/>
      <c r="D2" s="412" t="s">
        <v>78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41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7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2" t="s">
        <v>81</v>
      </c>
      <c r="O5" s="412"/>
      <c r="P5" s="412"/>
      <c r="Q5" s="26"/>
      <c r="R5" s="415" t="s">
        <v>82</v>
      </c>
      <c r="S5" s="415"/>
      <c r="T5" s="415"/>
      <c r="U5" s="26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6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165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193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5" t="s">
        <v>127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209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4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227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12" t="s">
        <v>252</v>
      </c>
      <c r="E2" s="412"/>
      <c r="F2" s="412"/>
      <c r="G2" s="412"/>
      <c r="H2" s="412"/>
      <c r="I2" s="412"/>
      <c r="J2" s="412"/>
      <c r="K2" s="412"/>
      <c r="L2" s="412"/>
      <c r="M2" s="417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284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5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310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334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358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F4F-FB48-47A3-AC40-9DF84FD9612A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09"/>
      <c r="E3" s="274"/>
      <c r="F3" s="40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09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8"/>
      <c r="O6" s="281" t="s">
        <v>12</v>
      </c>
      <c r="P6" s="408"/>
      <c r="Q6" s="283" t="s">
        <v>86</v>
      </c>
      <c r="R6" s="284"/>
      <c r="S6" s="281" t="s">
        <v>12</v>
      </c>
      <c r="T6" s="40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021-07EE-4EFD-9C39-558B9A899FA4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11"/>
      <c r="E3" s="274"/>
      <c r="F3" s="41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42947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11" t="s">
        <v>8</v>
      </c>
      <c r="E6" s="278" t="s">
        <v>565</v>
      </c>
      <c r="F6" s="279"/>
      <c r="G6" s="278" t="s">
        <v>566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0"/>
      <c r="O6" s="281" t="s">
        <v>12</v>
      </c>
      <c r="P6" s="410"/>
      <c r="Q6" s="283" t="s">
        <v>86</v>
      </c>
      <c r="R6" s="284"/>
      <c r="S6" s="281" t="s">
        <v>12</v>
      </c>
      <c r="T6" s="41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4194697-2408344</f>
        <v>1786353</v>
      </c>
      <c r="F9" s="287"/>
      <c r="G9" s="293">
        <f>4289608-2408400</f>
        <v>1881208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2.6158749561944749E-5</v>
      </c>
      <c r="E10" s="297">
        <v>2408344</v>
      </c>
      <c r="F10" s="287"/>
      <c r="G10" s="297">
        <v>2408400</v>
      </c>
      <c r="H10" s="288"/>
      <c r="I10" s="297">
        <v>1408108</v>
      </c>
      <c r="J10" s="287"/>
      <c r="K10" s="297">
        <v>63</v>
      </c>
      <c r="L10" s="288"/>
      <c r="M10" s="297">
        <v>0</v>
      </c>
      <c r="N10" s="287"/>
      <c r="O10" s="297">
        <v>123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4194697</v>
      </c>
      <c r="F11" s="279"/>
      <c r="G11" s="301">
        <f>SUM(G8:G10)</f>
        <v>4289608</v>
      </c>
      <c r="H11" s="276"/>
      <c r="I11" s="301">
        <f>SUM(I9:I10)</f>
        <v>3907176</v>
      </c>
      <c r="J11" s="279"/>
      <c r="K11" s="301">
        <f>SUM(K9:K10)</f>
        <v>63</v>
      </c>
      <c r="L11" s="276"/>
      <c r="M11" s="301">
        <f>SUM(M9:M10)</f>
        <v>0</v>
      </c>
      <c r="N11" s="279"/>
      <c r="O11" s="301">
        <f>SUM(O9:O10)</f>
        <v>123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683262</v>
      </c>
      <c r="F14" s="309"/>
      <c r="G14" s="366">
        <v>688911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11301505</v>
      </c>
      <c r="F23" s="317"/>
      <c r="G23" s="316">
        <f>SUM(G14:G22)</f>
        <v>11307154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276</v>
      </c>
      <c r="L27" s="321"/>
      <c r="M27" s="320">
        <v>5373</v>
      </c>
      <c r="N27" s="320"/>
      <c r="O27" s="320">
        <v>1005</v>
      </c>
      <c r="P27" s="321"/>
      <c r="Q27" s="320">
        <v>6316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470255</v>
      </c>
      <c r="F28" s="303"/>
      <c r="G28" s="303">
        <v>480351</v>
      </c>
      <c r="H28" s="304"/>
      <c r="I28" s="303">
        <v>292172</v>
      </c>
      <c r="J28" s="303"/>
      <c r="K28" s="303">
        <v>10097</v>
      </c>
      <c r="L28" s="304"/>
      <c r="M28" s="303">
        <v>130707</v>
      </c>
      <c r="N28" s="303"/>
      <c r="O28" s="303">
        <v>19491</v>
      </c>
      <c r="P28" s="304"/>
      <c r="Q28" s="303">
        <v>156747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4167505</v>
      </c>
      <c r="F29" s="303"/>
      <c r="G29" s="303">
        <v>4296869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-1343</v>
      </c>
      <c r="N30" s="303"/>
      <c r="O30" s="303">
        <v>0</v>
      </c>
      <c r="P30" s="304"/>
      <c r="Q30" s="303">
        <v>-10204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-550702</v>
      </c>
      <c r="F32" s="274"/>
      <c r="G32" s="316">
        <f>SUM(G27:G31)</f>
        <v>-411242</v>
      </c>
      <c r="H32" s="325"/>
      <c r="I32" s="316">
        <f>SUM(I27:I31)</f>
        <v>897614</v>
      </c>
      <c r="J32" s="274"/>
      <c r="K32" s="316">
        <f>SUM(K27:K31)</f>
        <v>10373</v>
      </c>
      <c r="L32" s="325"/>
      <c r="M32" s="316">
        <f>SUM(M27:M31)</f>
        <v>134737</v>
      </c>
      <c r="N32" s="274"/>
      <c r="O32" s="316">
        <f>SUM(O27:O31)</f>
        <v>20496</v>
      </c>
      <c r="P32" s="325"/>
      <c r="Q32" s="316">
        <f>SUM(Q27:Q31)</f>
        <v>152859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14945500</v>
      </c>
      <c r="F34" s="274"/>
      <c r="G34" s="326">
        <f>+G32+G23+G11</f>
        <v>15185520</v>
      </c>
      <c r="H34" s="276"/>
      <c r="I34" s="326">
        <f>+I32+I23+I11</f>
        <v>15604852</v>
      </c>
      <c r="J34" s="274"/>
      <c r="K34" s="326">
        <f>+K32+K23+K11</f>
        <v>10436</v>
      </c>
      <c r="L34" s="276"/>
      <c r="M34" s="326">
        <f>+M32+M23+M11</f>
        <v>134737</v>
      </c>
      <c r="N34" s="274"/>
      <c r="O34" s="326">
        <f>+O32+O23+O11</f>
        <v>20619</v>
      </c>
      <c r="P34" s="276"/>
      <c r="Q34" s="326">
        <f>+Q32+Q23+Q11</f>
        <v>152859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6416688</v>
      </c>
      <c r="F36" s="305"/>
      <c r="G36" s="320">
        <v>6519038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63</v>
      </c>
      <c r="L48" s="328"/>
      <c r="M48" s="332"/>
      <c r="N48" s="328"/>
      <c r="O48" s="332">
        <f>+O10</f>
        <v>123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10373</v>
      </c>
      <c r="L51" s="335"/>
      <c r="M51" s="320"/>
      <c r="N51" s="335"/>
      <c r="O51" s="320">
        <f>+O27+O28</f>
        <v>20496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136080</v>
      </c>
      <c r="N53" s="328"/>
      <c r="O53" s="332"/>
      <c r="P53" s="328"/>
      <c r="Q53" s="332">
        <f>+Q27+Q28</f>
        <v>163063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-1343</v>
      </c>
      <c r="N54" s="328"/>
      <c r="O54" s="332"/>
      <c r="P54" s="328"/>
      <c r="Q54" s="332">
        <f>+Q30</f>
        <v>-10204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10436</v>
      </c>
      <c r="L56" s="328"/>
      <c r="M56" s="337">
        <f>SUM(M48:M55)</f>
        <v>134737</v>
      </c>
      <c r="N56" s="328"/>
      <c r="O56" s="337">
        <f>SUM(O48:O55)</f>
        <v>20619</v>
      </c>
      <c r="P56" s="332"/>
      <c r="Q56" s="337">
        <f>SUM(Q48:Q55)</f>
        <v>152859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70454</v>
      </c>
      <c r="L59" s="341"/>
      <c r="M59" s="341">
        <f>+M58-M56</f>
        <v>72269</v>
      </c>
      <c r="N59" s="341"/>
      <c r="O59" s="340">
        <f>+O58-O56</f>
        <v>138446</v>
      </c>
      <c r="P59" s="341"/>
      <c r="Q59" s="341">
        <f>+Q58-Q56</f>
        <v>371352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42916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563</v>
      </c>
      <c r="F6" s="279"/>
      <c r="G6" s="278" t="s">
        <v>564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4693610-2408291</f>
        <v>2285319</v>
      </c>
      <c r="F9" s="287"/>
      <c r="G9" s="293">
        <f>4194697-2408344</f>
        <v>1786353</v>
      </c>
      <c r="H9" s="288"/>
      <c r="I9" s="293">
        <v>2306105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2.4498430958542634E-5</v>
      </c>
      <c r="E10" s="297">
        <v>2408291</v>
      </c>
      <c r="F10" s="287"/>
      <c r="G10" s="297">
        <v>2408344</v>
      </c>
      <c r="H10" s="288"/>
      <c r="I10" s="297">
        <v>1408043</v>
      </c>
      <c r="J10" s="287"/>
      <c r="K10" s="297">
        <v>59</v>
      </c>
      <c r="L10" s="288"/>
      <c r="M10" s="297">
        <v>0</v>
      </c>
      <c r="N10" s="287"/>
      <c r="O10" s="297">
        <v>59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4693610</v>
      </c>
      <c r="F11" s="279"/>
      <c r="G11" s="301">
        <f>SUM(G8:G10)</f>
        <v>4194697</v>
      </c>
      <c r="H11" s="276"/>
      <c r="I11" s="301">
        <f>SUM(I9:I10)</f>
        <v>3714148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59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681590</v>
      </c>
      <c r="F14" s="309"/>
      <c r="G14" s="366">
        <v>683262</v>
      </c>
      <c r="H14" s="310"/>
      <c r="I14" s="308">
        <v>544137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4506552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11726203</v>
      </c>
      <c r="F23" s="317"/>
      <c r="G23" s="316">
        <f>SUM(G14:G22)</f>
        <v>11301505</v>
      </c>
      <c r="H23" s="318"/>
      <c r="I23" s="316">
        <f>SUM(I14:I22)</f>
        <v>10773140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728</v>
      </c>
      <c r="L27" s="321"/>
      <c r="M27" s="320">
        <v>944</v>
      </c>
      <c r="N27" s="320"/>
      <c r="O27" s="320">
        <v>728</v>
      </c>
      <c r="P27" s="321"/>
      <c r="Q27" s="320">
        <v>944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460860</v>
      </c>
      <c r="F28" s="303"/>
      <c r="G28" s="303">
        <v>470255</v>
      </c>
      <c r="H28" s="304"/>
      <c r="I28" s="303">
        <v>274017</v>
      </c>
      <c r="J28" s="303"/>
      <c r="K28" s="303">
        <v>9395</v>
      </c>
      <c r="L28" s="304"/>
      <c r="M28" s="303">
        <v>26039</v>
      </c>
      <c r="N28" s="303"/>
      <c r="O28" s="303">
        <v>9395</v>
      </c>
      <c r="P28" s="304"/>
      <c r="Q28" s="303">
        <v>26039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4150327</v>
      </c>
      <c r="F29" s="303"/>
      <c r="G29" s="303">
        <v>4167505</v>
      </c>
      <c r="H29" s="304"/>
      <c r="I29" s="303">
        <v>1943867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-8861</v>
      </c>
      <c r="N30" s="303"/>
      <c r="O30" s="303">
        <v>0</v>
      </c>
      <c r="P30" s="304"/>
      <c r="Q30" s="303">
        <v>-8861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-5614832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-1003645</v>
      </c>
      <c r="F32" s="274"/>
      <c r="G32" s="316">
        <f>SUM(G27:G31)</f>
        <v>-550702</v>
      </c>
      <c r="H32" s="325"/>
      <c r="I32" s="316">
        <f>SUM(I27:I31)</f>
        <v>418662</v>
      </c>
      <c r="J32" s="274"/>
      <c r="K32" s="316">
        <f>SUM(K27:K31)</f>
        <v>10123</v>
      </c>
      <c r="L32" s="325"/>
      <c r="M32" s="316">
        <f>SUM(M27:M31)</f>
        <v>18122</v>
      </c>
      <c r="N32" s="274"/>
      <c r="O32" s="316">
        <f>SUM(O27:O31)</f>
        <v>10123</v>
      </c>
      <c r="P32" s="325"/>
      <c r="Q32" s="316">
        <f>SUM(Q27:Q31)</f>
        <v>18122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15416168</v>
      </c>
      <c r="F34" s="274"/>
      <c r="G34" s="326">
        <f>+G32+G23+G11</f>
        <v>14945500</v>
      </c>
      <c r="H34" s="276"/>
      <c r="I34" s="326">
        <f>+I32+I23+I11</f>
        <v>14905950</v>
      </c>
      <c r="J34" s="274"/>
      <c r="K34" s="326">
        <f>+K32+K23+K11</f>
        <v>10182</v>
      </c>
      <c r="L34" s="276"/>
      <c r="M34" s="326">
        <f>+M32+M23+M11</f>
        <v>18122</v>
      </c>
      <c r="N34" s="274"/>
      <c r="O34" s="326">
        <f>+O32+O23+O11</f>
        <v>10182</v>
      </c>
      <c r="P34" s="276"/>
      <c r="Q34" s="326">
        <f>+Q32+Q23+Q11</f>
        <v>18122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6353835</v>
      </c>
      <c r="F36" s="305"/>
      <c r="G36" s="320">
        <v>6416688</v>
      </c>
      <c r="H36" s="288"/>
      <c r="I36" s="320">
        <v>5950704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59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10123</v>
      </c>
      <c r="L51" s="335"/>
      <c r="M51" s="320"/>
      <c r="N51" s="335"/>
      <c r="O51" s="320">
        <f>+O27+O28</f>
        <v>10123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26983</v>
      </c>
      <c r="N53" s="328"/>
      <c r="O53" s="332"/>
      <c r="P53" s="328"/>
      <c r="Q53" s="332">
        <f>+Q27+Q28</f>
        <v>26983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-8861</v>
      </c>
      <c r="N54" s="328"/>
      <c r="O54" s="332"/>
      <c r="P54" s="328"/>
      <c r="Q54" s="332">
        <f>+Q30</f>
        <v>-8861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10182</v>
      </c>
      <c r="L56" s="328"/>
      <c r="M56" s="337">
        <f>SUM(M48:M55)</f>
        <v>18122</v>
      </c>
      <c r="N56" s="328"/>
      <c r="O56" s="337">
        <f>SUM(O48:O55)</f>
        <v>10182</v>
      </c>
      <c r="P56" s="332"/>
      <c r="Q56" s="337">
        <f>SUM(Q48:Q55)</f>
        <v>18122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70708</v>
      </c>
      <c r="L59" s="341"/>
      <c r="M59" s="341">
        <f>+M58-M56</f>
        <v>188884</v>
      </c>
      <c r="N59" s="341"/>
      <c r="O59" s="340">
        <f>+O58-O56</f>
        <v>148883</v>
      </c>
      <c r="P59" s="341"/>
      <c r="Q59" s="341">
        <f>+Q58-Q56</f>
        <v>506089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G10" sqref="G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topLeftCell="A10" zoomScaleNormal="100" workbookViewId="0">
      <selection activeCell="F27" sqref="F2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536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7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1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25" t="s">
        <v>81</v>
      </c>
      <c r="L5" s="425"/>
      <c r="M5" s="425"/>
      <c r="N5" s="273"/>
      <c r="O5" s="425" t="s">
        <v>82</v>
      </c>
      <c r="P5" s="425"/>
      <c r="Q5" s="425"/>
      <c r="R5" s="273"/>
      <c r="S5" s="425" t="s">
        <v>166</v>
      </c>
      <c r="T5" s="425"/>
      <c r="U5" s="425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26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398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8"/>
      <c r="V1" s="23"/>
      <c r="W1" s="23"/>
    </row>
    <row r="2" spans="1:26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34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41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43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45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4" t="s">
        <v>523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5" t="s">
        <v>522</v>
      </c>
      <c r="F4" s="425"/>
      <c r="G4" s="425"/>
      <c r="H4" s="425"/>
      <c r="I4" s="425"/>
      <c r="J4" s="275"/>
      <c r="K4" s="425" t="s">
        <v>80</v>
      </c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26" t="s">
        <v>81</v>
      </c>
      <c r="L5" s="426"/>
      <c r="M5" s="426"/>
      <c r="N5" s="277"/>
      <c r="O5" s="426" t="s">
        <v>82</v>
      </c>
      <c r="P5" s="426"/>
      <c r="Q5" s="426"/>
      <c r="R5" s="277"/>
      <c r="S5" s="426" t="s">
        <v>166</v>
      </c>
      <c r="T5" s="426"/>
      <c r="U5" s="42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49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47"/>
      <c r="V1" s="23"/>
      <c r="W1" s="23"/>
    </row>
    <row r="2" spans="1:25" ht="12.75" thickBot="1">
      <c r="B2" s="35"/>
      <c r="C2" s="23"/>
      <c r="D2" s="421" t="s">
        <v>485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3" t="s">
        <v>0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221"/>
      <c r="V1" s="23"/>
      <c r="W1" s="23"/>
    </row>
    <row r="2" spans="1:30" ht="12.75" thickBot="1">
      <c r="B2" s="35"/>
      <c r="C2" s="23"/>
      <c r="D2" s="421" t="s">
        <v>443</v>
      </c>
      <c r="E2" s="421"/>
      <c r="F2" s="421"/>
      <c r="G2" s="421"/>
      <c r="H2" s="421"/>
      <c r="I2" s="421"/>
      <c r="J2" s="421"/>
      <c r="K2" s="421"/>
      <c r="L2" s="421"/>
      <c r="M2" s="422"/>
      <c r="N2" s="421"/>
      <c r="O2" s="421"/>
      <c r="P2" s="421"/>
      <c r="Q2" s="421"/>
      <c r="R2" s="421"/>
      <c r="S2" s="421"/>
      <c r="T2" s="42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0" t="s">
        <v>210</v>
      </c>
      <c r="H4" s="415"/>
      <c r="I4" s="415"/>
      <c r="J4" s="415"/>
      <c r="K4" s="415"/>
      <c r="L4" s="415"/>
      <c r="M4" s="24"/>
      <c r="N4" s="415" t="s">
        <v>80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9" t="s">
        <v>81</v>
      </c>
      <c r="O5" s="419"/>
      <c r="P5" s="419"/>
      <c r="Q5" s="85"/>
      <c r="R5" s="418" t="s">
        <v>82</v>
      </c>
      <c r="S5" s="418"/>
      <c r="T5" s="418"/>
      <c r="U5" s="85"/>
      <c r="V5" s="418" t="s">
        <v>166</v>
      </c>
      <c r="W5" s="418"/>
      <c r="X5" s="41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M:SIMData xmlns:SIM="SIMDataNamespace">
  <LIDData/>
  <SIMStorageType/>
  <SIMManagementComments/>
  <SIMEditedCells/>
  <SIMMode>1</SIMMode>
</SIM:SI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4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195</vt:i4>
      </vt:variant>
      <vt:variant>
        <vt:lpstr>Named Ranges</vt:lpstr>
      </vt:variant>
      <vt:variant>
        <vt:i4>168</vt:i4>
      </vt:variant>
    </vt:vector>
  </HeadingPairs>
  <TitlesOfParts>
    <vt:vector size="363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August 2021</vt:lpstr>
      <vt:lpstr>July 2021</vt:lpstr>
      <vt:lpstr>June 2021 Pre-Audit</vt:lpstr>
      <vt:lpstr>May 2021</vt:lpstr>
      <vt:lpstr>Apr 2021</vt:lpstr>
      <vt:lpstr>Mar 2021</vt:lpstr>
      <vt:lpstr>Feb 2021</vt:lpstr>
      <vt:lpstr>Jan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'August 2021'!Print_Area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'July 2021'!Print_Area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2021-10-01T21:33:28Z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